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380" activeTab="0"/>
  </bookViews>
  <sheets>
    <sheet name="参加申込書" sheetId="1" r:id="rId1"/>
    <sheet name="記入例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<sst xmlns="http://schemas.openxmlformats.org/spreadsheetml/2006/main" count="201" uniqueCount="68">
  <si>
    <t>所属名</t>
  </si>
  <si>
    <t>団体</t>
  </si>
  <si>
    <t>電話番号</t>
  </si>
  <si>
    <t>住　所</t>
  </si>
  <si>
    <t>責 任 者</t>
  </si>
  <si>
    <t>男子</t>
  </si>
  <si>
    <t>女子</t>
  </si>
  <si>
    <t>男子シングルス</t>
  </si>
  <si>
    <t>女子シングルス</t>
  </si>
  <si>
    <t>〒</t>
  </si>
  <si>
    <t>出雲市オープン卓球選手権大会（一般の部）参加申込書</t>
  </si>
  <si>
    <t>小</t>
  </si>
  <si>
    <t>一般</t>
  </si>
  <si>
    <t>小学生</t>
  </si>
  <si>
    <t>区分</t>
  </si>
  <si>
    <t>男30</t>
  </si>
  <si>
    <t>男40</t>
  </si>
  <si>
    <t>男50</t>
  </si>
  <si>
    <t>男60</t>
  </si>
  <si>
    <t>女30</t>
  </si>
  <si>
    <t>女40</t>
  </si>
  <si>
    <t>女50</t>
  </si>
  <si>
    <t>女60</t>
  </si>
  <si>
    <t>中高</t>
  </si>
  <si>
    <t>団体</t>
  </si>
  <si>
    <t>ﾁｰﾑ</t>
  </si>
  <si>
    <t>人</t>
  </si>
  <si>
    <t>個人</t>
  </si>
  <si>
    <t>円</t>
  </si>
  <si>
    <t>＝</t>
  </si>
  <si>
    <t>1,800円×</t>
  </si>
  <si>
    <t>1,500円×</t>
  </si>
  <si>
    <t>1,000円×</t>
  </si>
  <si>
    <t>700円×</t>
  </si>
  <si>
    <t>500円×</t>
  </si>
  <si>
    <t>400円×</t>
  </si>
  <si>
    <t>合計</t>
  </si>
  <si>
    <t>氏　名</t>
  </si>
  <si>
    <t>中高生</t>
  </si>
  <si>
    <t>所属</t>
  </si>
  <si>
    <t>中高生</t>
  </si>
  <si>
    <t>WS</t>
  </si>
  <si>
    <t>MS</t>
  </si>
  <si>
    <t>男子年代別</t>
  </si>
  <si>
    <t>女子年代別</t>
  </si>
  <si>
    <t>所属</t>
  </si>
  <si>
    <t>※個人戦は、強い選手から順に記入してください。</t>
  </si>
  <si>
    <t>）個</t>
  </si>
  <si>
    <t>（</t>
  </si>
  <si>
    <t>⇒弁当注文数</t>
  </si>
  <si>
    <t>参加料内訳</t>
  </si>
  <si>
    <t>出雲卓球愛好会</t>
  </si>
  <si>
    <t>出雲市○○町○○番地</t>
  </si>
  <si>
    <t>出雲 一郎</t>
  </si>
  <si>
    <t>６９３－○○○○</t>
  </si>
  <si>
    <t>○○○－○○○○－○○○○</t>
  </si>
  <si>
    <t>○○○○</t>
  </si>
  <si>
    <t>××××</t>
  </si>
  <si>
    <t>○○○○</t>
  </si>
  <si>
    <t>○○○○</t>
  </si>
  <si>
    <t>▲▲▲▲</t>
  </si>
  <si>
    <t>××××</t>
  </si>
  <si>
    <t>※弁当（７００円お茶付き）の注文を受け付けます。</t>
  </si>
  <si>
    <t>※小学生、中学生、高校生は、シングルスの区分欄に「小」又は「中高」を記入してください。</t>
  </si>
  <si>
    <t>※年代別の区分欄に、年代（30・40・50・60）を記入してください。</t>
  </si>
  <si>
    <t>Ａ</t>
  </si>
  <si>
    <t>Ｂ</t>
  </si>
  <si>
    <t>□□□□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</si>
</sst>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5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3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2"/>
      <color indexed="9"/>
      <name val="ＭＳ 明朝"/>
      <family val="1"/>
    </font>
    <font>
      <sz val="12"/>
      <color indexed="10"/>
      <name val="ＭＳ Ｐ明朝"/>
      <family val="1"/>
    </font>
    <font>
      <sz val="9"/>
      <name val="MS UI Gothic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2"/>
      <color rgb="FF0070C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明朝"/>
      <family val="1"/>
    </font>
    <font>
      <sz val="12"/>
      <color theme="1"/>
      <name val="ＭＳ Ｐ明朝"/>
      <family val="1"/>
    </font>
    <font>
      <sz val="12"/>
      <color theme="0"/>
      <name val="ＭＳ 明朝"/>
      <family val="1"/>
    </font>
    <font>
      <sz val="12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 style="thick">
        <color rgb="FF0070C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0"/>
      </right>
      <top style="thick">
        <color rgb="FFFF0000"/>
      </top>
      <bottom style="thin">
        <color theme="0"/>
      </bottom>
    </border>
    <border>
      <left style="thin">
        <color theme="0"/>
      </left>
      <right style="thick">
        <color rgb="FFFF0000"/>
      </right>
      <top style="thick">
        <color rgb="FFFF0000"/>
      </top>
      <bottom style="thin">
        <color theme="0"/>
      </bottom>
    </border>
    <border>
      <left style="thin">
        <color theme="0"/>
      </left>
      <right style="thick">
        <color rgb="FFFF000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n">
        <color theme="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 style="thin">
        <color theme="0"/>
      </left>
      <right style="thin">
        <color theme="0"/>
      </right>
      <top style="thick">
        <color rgb="FF0070C0"/>
      </top>
      <bottom style="thin">
        <color theme="0"/>
      </bottom>
    </border>
    <border>
      <left style="thin">
        <color theme="0"/>
      </left>
      <right style="thick">
        <color rgb="FF0070C0"/>
      </right>
      <top style="thick">
        <color rgb="FF0070C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ck">
        <color rgb="FF0070C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0070C0"/>
      </bottom>
    </border>
    <border>
      <left style="thin">
        <color theme="0"/>
      </left>
      <right style="thick">
        <color rgb="FF0070C0"/>
      </right>
      <top style="thin">
        <color theme="0"/>
      </top>
      <bottom style="thick">
        <color rgb="FF0070C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vertical="center" textRotation="255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 textRotation="255"/>
    </xf>
    <xf numFmtId="176" fontId="53" fillId="0" borderId="0" xfId="0" applyNumberFormat="1" applyFont="1" applyBorder="1" applyAlignment="1">
      <alignment vertical="center"/>
    </xf>
    <xf numFmtId="176" fontId="53" fillId="0" borderId="0" xfId="0" applyNumberFormat="1" applyFont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7" fillId="0" borderId="15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3" fillId="0" borderId="11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4" xfId="0" applyFont="1" applyBorder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176" fontId="53" fillId="0" borderId="18" xfId="0" applyNumberFormat="1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 textRotation="255"/>
    </xf>
    <xf numFmtId="0" fontId="53" fillId="0" borderId="19" xfId="0" applyFont="1" applyBorder="1" applyAlignment="1">
      <alignment vertical="center"/>
    </xf>
    <xf numFmtId="176" fontId="53" fillId="0" borderId="11" xfId="0" applyNumberFormat="1" applyFont="1" applyBorder="1" applyAlignment="1">
      <alignment vertical="center"/>
    </xf>
    <xf numFmtId="176" fontId="58" fillId="6" borderId="20" xfId="0" applyNumberFormat="1" applyFont="1" applyFill="1" applyBorder="1" applyAlignment="1">
      <alignment vertical="center"/>
    </xf>
    <xf numFmtId="176" fontId="58" fillId="6" borderId="21" xfId="0" applyNumberFormat="1" applyFont="1" applyFill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176" fontId="58" fillId="6" borderId="22" xfId="0" applyNumberFormat="1" applyFont="1" applyFill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176" fontId="58" fillId="6" borderId="25" xfId="0" applyNumberFormat="1" applyFont="1" applyFill="1" applyBorder="1" applyAlignment="1">
      <alignment vertical="center"/>
    </xf>
    <xf numFmtId="176" fontId="58" fillId="6" borderId="26" xfId="0" applyNumberFormat="1" applyFont="1" applyFill="1" applyBorder="1" applyAlignment="1">
      <alignment vertical="center"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77" fontId="53" fillId="35" borderId="29" xfId="0" applyNumberFormat="1" applyFont="1" applyFill="1" applyBorder="1" applyAlignment="1">
      <alignment horizontal="right" vertical="center"/>
    </xf>
    <xf numFmtId="177" fontId="53" fillId="35" borderId="2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49" fontId="3" fillId="0" borderId="14" xfId="43" applyNumberFormat="1" applyFont="1" applyBorder="1" applyAlignment="1" applyProtection="1">
      <alignment horizontal="left" vertical="center"/>
      <protection/>
    </xf>
    <xf numFmtId="0" fontId="53" fillId="0" borderId="14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 shrinkToFit="1"/>
    </xf>
    <xf numFmtId="0" fontId="53" fillId="0" borderId="14" xfId="0" applyFont="1" applyBorder="1" applyAlignment="1">
      <alignment horizontal="left" vertical="center" indent="1"/>
    </xf>
    <xf numFmtId="0" fontId="53" fillId="0" borderId="30" xfId="0" applyFont="1" applyBorder="1" applyAlignment="1">
      <alignment horizontal="center" vertical="center" textRotation="255"/>
    </xf>
    <xf numFmtId="0" fontId="53" fillId="0" borderId="23" xfId="0" applyFont="1" applyBorder="1" applyAlignment="1">
      <alignment horizontal="center" vertical="center" textRotation="255"/>
    </xf>
    <xf numFmtId="0" fontId="53" fillId="0" borderId="31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textRotation="255" wrapText="1"/>
    </xf>
    <xf numFmtId="0" fontId="62" fillId="33" borderId="13" xfId="0" applyFont="1" applyFill="1" applyBorder="1" applyAlignment="1">
      <alignment horizontal="center" vertical="center" textRotation="255" wrapText="1"/>
    </xf>
    <xf numFmtId="0" fontId="53" fillId="0" borderId="23" xfId="0" applyFont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textRotation="255"/>
    </xf>
    <xf numFmtId="0" fontId="62" fillId="33" borderId="13" xfId="0" applyFont="1" applyFill="1" applyBorder="1" applyAlignment="1">
      <alignment horizontal="center" vertical="center" textRotation="255"/>
    </xf>
    <xf numFmtId="0" fontId="62" fillId="0" borderId="23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textRotation="255"/>
    </xf>
    <xf numFmtId="0" fontId="53" fillId="0" borderId="10" xfId="0" applyFont="1" applyBorder="1" applyAlignment="1">
      <alignment horizontal="center" vertical="center" textRotation="255"/>
    </xf>
    <xf numFmtId="0" fontId="53" fillId="0" borderId="17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right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176" fontId="53" fillId="0" borderId="15" xfId="0" applyNumberFormat="1" applyFont="1" applyBorder="1" applyAlignment="1">
      <alignment horizontal="center" vertical="center" textRotation="255"/>
    </xf>
    <xf numFmtId="176" fontId="53" fillId="0" borderId="10" xfId="0" applyNumberFormat="1" applyFont="1" applyBorder="1" applyAlignment="1">
      <alignment horizontal="center" vertical="center" textRotation="255"/>
    </xf>
    <xf numFmtId="0" fontId="53" fillId="0" borderId="0" xfId="0" applyFont="1" applyBorder="1" applyAlignment="1">
      <alignment horizontal="right" vertical="center"/>
    </xf>
    <xf numFmtId="0" fontId="53" fillId="0" borderId="14" xfId="0" applyFont="1" applyBorder="1" applyAlignment="1">
      <alignment horizontal="right" vertical="center"/>
    </xf>
    <xf numFmtId="177" fontId="53" fillId="0" borderId="11" xfId="0" applyNumberFormat="1" applyFont="1" applyFill="1" applyBorder="1" applyAlignment="1">
      <alignment horizontal="right" vertical="center"/>
    </xf>
    <xf numFmtId="177" fontId="53" fillId="0" borderId="0" xfId="0" applyNumberFormat="1" applyFont="1" applyFill="1" applyBorder="1" applyAlignment="1">
      <alignment horizontal="right" vertical="center"/>
    </xf>
    <xf numFmtId="0" fontId="53" fillId="33" borderId="17" xfId="0" applyFont="1" applyFill="1" applyBorder="1" applyAlignment="1">
      <alignment horizontal="center" vertical="center" textRotation="255"/>
    </xf>
    <xf numFmtId="0" fontId="53" fillId="33" borderId="33" xfId="0" applyFont="1" applyFill="1" applyBorder="1" applyAlignment="1">
      <alignment horizontal="center" vertical="center" textRotation="255"/>
    </xf>
    <xf numFmtId="0" fontId="53" fillId="0" borderId="0" xfId="0" applyFont="1" applyAlignment="1">
      <alignment horizontal="right" vertical="center"/>
    </xf>
    <xf numFmtId="0" fontId="53" fillId="0" borderId="24" xfId="0" applyFont="1" applyBorder="1" applyAlignment="1">
      <alignment horizontal="center" vertical="center"/>
    </xf>
    <xf numFmtId="176" fontId="60" fillId="0" borderId="37" xfId="0" applyNumberFormat="1" applyFont="1" applyBorder="1" applyAlignment="1">
      <alignment horizontal="center" vertical="center"/>
    </xf>
    <xf numFmtId="176" fontId="60" fillId="0" borderId="38" xfId="0" applyNumberFormat="1" applyFont="1" applyBorder="1" applyAlignment="1">
      <alignment horizontal="center" vertical="center"/>
    </xf>
    <xf numFmtId="176" fontId="60" fillId="0" borderId="39" xfId="0" applyNumberFormat="1" applyFont="1" applyBorder="1" applyAlignment="1">
      <alignment horizontal="center" vertical="center"/>
    </xf>
    <xf numFmtId="176" fontId="60" fillId="7" borderId="40" xfId="0" applyNumberFormat="1" applyFont="1" applyFill="1" applyBorder="1" applyAlignment="1">
      <alignment horizontal="center" vertical="center"/>
    </xf>
    <xf numFmtId="176" fontId="60" fillId="7" borderId="41" xfId="0" applyNumberFormat="1" applyFont="1" applyFill="1" applyBorder="1" applyAlignment="1">
      <alignment horizontal="center" vertical="center"/>
    </xf>
    <xf numFmtId="176" fontId="60" fillId="7" borderId="20" xfId="0" applyNumberFormat="1" applyFont="1" applyFill="1" applyBorder="1" applyAlignment="1">
      <alignment horizontal="center" vertical="center"/>
    </xf>
    <xf numFmtId="176" fontId="60" fillId="7" borderId="42" xfId="0" applyNumberFormat="1" applyFont="1" applyFill="1" applyBorder="1" applyAlignment="1">
      <alignment horizontal="center" vertical="center"/>
    </xf>
    <xf numFmtId="176" fontId="60" fillId="7" borderId="43" xfId="0" applyNumberFormat="1" applyFont="1" applyFill="1" applyBorder="1" applyAlignment="1">
      <alignment horizontal="center" vertical="center"/>
    </xf>
    <xf numFmtId="176" fontId="60" fillId="7" borderId="44" xfId="0" applyNumberFormat="1" applyFont="1" applyFill="1" applyBorder="1" applyAlignment="1">
      <alignment horizontal="center" vertical="center"/>
    </xf>
    <xf numFmtId="176" fontId="63" fillId="36" borderId="45" xfId="0" applyNumberFormat="1" applyFont="1" applyFill="1" applyBorder="1" applyAlignment="1">
      <alignment horizontal="right" vertical="center"/>
    </xf>
    <xf numFmtId="176" fontId="63" fillId="36" borderId="46" xfId="0" applyNumberFormat="1" applyFont="1" applyFill="1" applyBorder="1" applyAlignment="1">
      <alignment horizontal="right" vertical="center"/>
    </xf>
    <xf numFmtId="176" fontId="63" fillId="36" borderId="47" xfId="0" applyNumberFormat="1" applyFont="1" applyFill="1" applyBorder="1" applyAlignment="1">
      <alignment horizontal="right" vertical="center"/>
    </xf>
    <xf numFmtId="0" fontId="53" fillId="0" borderId="48" xfId="0" applyFont="1" applyBorder="1" applyAlignment="1">
      <alignment horizontal="center" vertical="center"/>
    </xf>
    <xf numFmtId="176" fontId="58" fillId="0" borderId="49" xfId="0" applyNumberFormat="1" applyFont="1" applyBorder="1" applyAlignment="1">
      <alignment horizontal="center" vertical="center"/>
    </xf>
    <xf numFmtId="176" fontId="58" fillId="0" borderId="50" xfId="0" applyNumberFormat="1" applyFont="1" applyBorder="1" applyAlignment="1">
      <alignment horizontal="center" vertical="center"/>
    </xf>
    <xf numFmtId="176" fontId="58" fillId="0" borderId="51" xfId="0" applyNumberFormat="1" applyFont="1" applyBorder="1" applyAlignment="1">
      <alignment horizontal="center" vertical="center"/>
    </xf>
    <xf numFmtId="176" fontId="58" fillId="6" borderId="52" xfId="0" applyNumberFormat="1" applyFont="1" applyFill="1" applyBorder="1" applyAlignment="1">
      <alignment horizontal="center" vertical="center"/>
    </xf>
    <xf numFmtId="176" fontId="58" fillId="6" borderId="53" xfId="0" applyNumberFormat="1" applyFont="1" applyFill="1" applyBorder="1" applyAlignment="1">
      <alignment horizontal="center" vertical="center"/>
    </xf>
    <xf numFmtId="176" fontId="58" fillId="6" borderId="54" xfId="0" applyNumberFormat="1" applyFont="1" applyFill="1" applyBorder="1" applyAlignment="1">
      <alignment horizontal="center" vertical="center"/>
    </xf>
    <xf numFmtId="176" fontId="58" fillId="6" borderId="55" xfId="0" applyNumberFormat="1" applyFont="1" applyFill="1" applyBorder="1" applyAlignment="1">
      <alignment horizontal="center" vertical="center"/>
    </xf>
    <xf numFmtId="176" fontId="58" fillId="6" borderId="56" xfId="0" applyNumberFormat="1" applyFont="1" applyFill="1" applyBorder="1" applyAlignment="1">
      <alignment horizontal="center" vertical="center"/>
    </xf>
    <xf numFmtId="176" fontId="58" fillId="6" borderId="57" xfId="0" applyNumberFormat="1" applyFont="1" applyFill="1" applyBorder="1" applyAlignment="1">
      <alignment horizontal="center" vertical="center"/>
    </xf>
    <xf numFmtId="176" fontId="53" fillId="0" borderId="14" xfId="0" applyNumberFormat="1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177" fontId="53" fillId="0" borderId="14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177" fontId="53" fillId="0" borderId="35" xfId="0" applyNumberFormat="1" applyFont="1" applyBorder="1" applyAlignment="1">
      <alignment horizontal="center" vertical="center"/>
    </xf>
    <xf numFmtId="177" fontId="53" fillId="0" borderId="11" xfId="0" applyNumberFormat="1" applyFont="1" applyBorder="1" applyAlignment="1">
      <alignment horizontal="right" vertical="center"/>
    </xf>
    <xf numFmtId="177" fontId="53" fillId="0" borderId="0" xfId="0" applyNumberFormat="1" applyFont="1" applyBorder="1" applyAlignment="1">
      <alignment horizontal="right" vertical="center"/>
    </xf>
    <xf numFmtId="0" fontId="53" fillId="0" borderId="15" xfId="0" applyFont="1" applyFill="1" applyBorder="1" applyAlignment="1">
      <alignment horizontal="center" vertical="center" textRotation="255"/>
    </xf>
    <xf numFmtId="0" fontId="53" fillId="0" borderId="10" xfId="0" applyFont="1" applyFill="1" applyBorder="1" applyAlignment="1">
      <alignment horizontal="center" vertical="center" textRotation="255"/>
    </xf>
    <xf numFmtId="0" fontId="53" fillId="0" borderId="13" xfId="0" applyFont="1" applyFill="1" applyBorder="1" applyAlignment="1">
      <alignment horizontal="center" vertical="center" textRotation="255"/>
    </xf>
    <xf numFmtId="49" fontId="60" fillId="0" borderId="14" xfId="43" applyNumberFormat="1" applyFont="1" applyBorder="1" applyAlignment="1" applyProtection="1">
      <alignment horizontal="left" vertical="center"/>
      <protection/>
    </xf>
    <xf numFmtId="0" fontId="60" fillId="0" borderId="14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 shrinkToFit="1"/>
    </xf>
    <xf numFmtId="0" fontId="60" fillId="0" borderId="14" xfId="0" applyFont="1" applyBorder="1" applyAlignment="1">
      <alignment horizontal="left" vertical="center" indent="1"/>
    </xf>
    <xf numFmtId="0" fontId="60" fillId="0" borderId="15" xfId="0" applyFont="1" applyBorder="1" applyAlignment="1">
      <alignment horizontal="center" vertical="center" textRotation="255"/>
    </xf>
    <xf numFmtId="0" fontId="60" fillId="0" borderId="10" xfId="0" applyFont="1" applyBorder="1" applyAlignment="1">
      <alignment horizontal="center" vertical="center" textRotation="255"/>
    </xf>
    <xf numFmtId="0" fontId="60" fillId="0" borderId="13" xfId="0" applyFont="1" applyBorder="1" applyAlignment="1">
      <alignment horizontal="center" vertical="center" textRotation="255"/>
    </xf>
    <xf numFmtId="0" fontId="60" fillId="0" borderId="17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176" fontId="63" fillId="36" borderId="58" xfId="0" applyNumberFormat="1" applyFont="1" applyFill="1" applyBorder="1" applyAlignment="1">
      <alignment horizontal="right" vertical="center"/>
    </xf>
    <xf numFmtId="176" fontId="58" fillId="6" borderId="29" xfId="0" applyNumberFormat="1" applyFont="1" applyFill="1" applyBorder="1" applyAlignment="1">
      <alignment horizontal="center" vertical="center"/>
    </xf>
    <xf numFmtId="176" fontId="60" fillId="7" borderId="29" xfId="0" applyNumberFormat="1" applyFont="1" applyFill="1" applyBorder="1" applyAlignment="1">
      <alignment horizontal="center" vertical="center"/>
    </xf>
    <xf numFmtId="176" fontId="58" fillId="6" borderId="59" xfId="0" applyNumberFormat="1" applyFont="1" applyFill="1" applyBorder="1" applyAlignment="1">
      <alignment horizontal="center" vertical="center"/>
    </xf>
    <xf numFmtId="176" fontId="58" fillId="6" borderId="60" xfId="0" applyNumberFormat="1" applyFont="1" applyFill="1" applyBorder="1" applyAlignment="1">
      <alignment horizontal="center" vertical="center"/>
    </xf>
    <xf numFmtId="176" fontId="60" fillId="7" borderId="21" xfId="0" applyNumberFormat="1" applyFont="1" applyFill="1" applyBorder="1" applyAlignment="1">
      <alignment horizontal="center" vertical="center"/>
    </xf>
    <xf numFmtId="176" fontId="60" fillId="7" borderId="60" xfId="0" applyNumberFormat="1" applyFont="1" applyFill="1" applyBorder="1" applyAlignment="1">
      <alignment horizontal="center" vertical="center"/>
    </xf>
    <xf numFmtId="177" fontId="60" fillId="0" borderId="11" xfId="0" applyNumberFormat="1" applyFont="1" applyFill="1" applyBorder="1" applyAlignment="1">
      <alignment horizontal="right" vertical="center"/>
    </xf>
    <xf numFmtId="176" fontId="58" fillId="0" borderId="11" xfId="0" applyNumberFormat="1" applyFont="1" applyBorder="1" applyAlignment="1">
      <alignment horizontal="center" vertical="center"/>
    </xf>
    <xf numFmtId="176" fontId="58" fillId="0" borderId="0" xfId="0" applyNumberFormat="1" applyFont="1" applyBorder="1" applyAlignment="1">
      <alignment horizontal="center" vertical="center"/>
    </xf>
    <xf numFmtId="176" fontId="58" fillId="6" borderId="61" xfId="0" applyNumberFormat="1" applyFont="1" applyFill="1" applyBorder="1" applyAlignment="1">
      <alignment horizontal="center" vertical="center"/>
    </xf>
    <xf numFmtId="176" fontId="58" fillId="6" borderId="62" xfId="0" applyNumberFormat="1" applyFont="1" applyFill="1" applyBorder="1" applyAlignment="1">
      <alignment horizontal="center" vertical="center"/>
    </xf>
    <xf numFmtId="176" fontId="60" fillId="0" borderId="11" xfId="0" applyNumberFormat="1" applyFont="1" applyBorder="1" applyAlignment="1">
      <alignment horizontal="center" vertical="center"/>
    </xf>
    <xf numFmtId="176" fontId="60" fillId="0" borderId="0" xfId="0" applyNumberFormat="1" applyFont="1" applyBorder="1" applyAlignment="1">
      <alignment horizontal="center" vertical="center"/>
    </xf>
    <xf numFmtId="176" fontId="60" fillId="7" borderId="63" xfId="0" applyNumberFormat="1" applyFont="1" applyFill="1" applyBorder="1" applyAlignment="1">
      <alignment horizontal="center" vertical="center"/>
    </xf>
    <xf numFmtId="176" fontId="60" fillId="7" borderId="62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77" fontId="60" fillId="0" borderId="11" xfId="0" applyNumberFormat="1" applyFont="1" applyBorder="1" applyAlignment="1">
      <alignment horizontal="right" vertical="center"/>
    </xf>
    <xf numFmtId="177" fontId="60" fillId="0" borderId="0" xfId="0" applyNumberFormat="1" applyFont="1" applyFill="1" applyBorder="1" applyAlignment="1">
      <alignment horizontal="right" vertical="center"/>
    </xf>
    <xf numFmtId="177" fontId="60" fillId="0" borderId="0" xfId="0" applyNumberFormat="1" applyFont="1" applyBorder="1" applyAlignment="1">
      <alignment horizontal="right" vertical="center"/>
    </xf>
    <xf numFmtId="177" fontId="60" fillId="0" borderId="14" xfId="0" applyNumberFormat="1" applyFont="1" applyFill="1" applyBorder="1" applyAlignment="1">
      <alignment horizontal="right" vertical="center"/>
    </xf>
    <xf numFmtId="177" fontId="60" fillId="0" borderId="35" xfId="0" applyNumberFormat="1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showZeros="0" tabSelected="1" zoomScalePageLayoutView="0" workbookViewId="0" topLeftCell="A1">
      <selection activeCell="S13" sqref="S12:U13"/>
    </sheetView>
  </sheetViews>
  <sheetFormatPr defaultColWidth="4.50390625" defaultRowHeight="20.25" customHeight="1"/>
  <cols>
    <col min="1" max="11" width="4.50390625" style="1" customWidth="1"/>
    <col min="12" max="12" width="4.50390625" style="1" hidden="1" customWidth="1"/>
    <col min="13" max="16" width="4.50390625" style="1" customWidth="1"/>
    <col min="17" max="17" width="4.50390625" style="1" hidden="1" customWidth="1"/>
    <col min="18" max="21" width="4.50390625" style="1" customWidth="1"/>
    <col min="22" max="22" width="4.50390625" style="1" hidden="1" customWidth="1"/>
    <col min="23" max="23" width="4.50390625" style="1" customWidth="1"/>
    <col min="24" max="24" width="4.50390625" style="1" hidden="1" customWidth="1"/>
    <col min="25" max="16384" width="4.50390625" style="1" customWidth="1"/>
  </cols>
  <sheetData>
    <row r="1" spans="1:22" s="5" customFormat="1" ht="20.25" customHeight="1">
      <c r="A1" s="75" t="s">
        <v>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17"/>
    </row>
    <row r="2" ht="13.5" customHeight="1"/>
    <row r="3" spans="1:22" ht="20.25" customHeight="1">
      <c r="A3" s="76" t="s">
        <v>0</v>
      </c>
      <c r="B3" s="76"/>
      <c r="C3" s="77"/>
      <c r="D3" s="77"/>
      <c r="E3" s="77"/>
      <c r="F3" s="77"/>
      <c r="G3" s="77"/>
      <c r="H3" s="77"/>
      <c r="I3" s="77"/>
      <c r="J3" s="77"/>
      <c r="K3" s="76" t="s">
        <v>2</v>
      </c>
      <c r="L3" s="76"/>
      <c r="M3" s="76"/>
      <c r="N3" s="76"/>
      <c r="O3" s="78"/>
      <c r="P3" s="78"/>
      <c r="Q3" s="78"/>
      <c r="R3" s="78"/>
      <c r="S3" s="78"/>
      <c r="T3" s="78"/>
      <c r="U3" s="78"/>
      <c r="V3" s="6"/>
    </row>
    <row r="4" spans="1:22" ht="16.5" customHeight="1">
      <c r="A4" s="21"/>
      <c r="B4" s="21"/>
      <c r="C4" s="21" t="s">
        <v>9</v>
      </c>
      <c r="D4" s="79"/>
      <c r="E4" s="79"/>
      <c r="F4" s="79"/>
      <c r="G4" s="79"/>
      <c r="H4" s="16"/>
      <c r="I4" s="16"/>
      <c r="J4" s="16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6"/>
    </row>
    <row r="5" spans="1:22" ht="20.25" customHeight="1">
      <c r="A5" s="76" t="s">
        <v>3</v>
      </c>
      <c r="B5" s="76"/>
      <c r="C5" s="80"/>
      <c r="D5" s="80"/>
      <c r="E5" s="80"/>
      <c r="F5" s="80"/>
      <c r="G5" s="80"/>
      <c r="H5" s="80"/>
      <c r="I5" s="80"/>
      <c r="J5" s="80"/>
      <c r="K5" s="76" t="s">
        <v>4</v>
      </c>
      <c r="L5" s="76"/>
      <c r="M5" s="76"/>
      <c r="N5" s="76"/>
      <c r="O5" s="81"/>
      <c r="P5" s="81"/>
      <c r="Q5" s="81"/>
      <c r="R5" s="81"/>
      <c r="S5" s="81"/>
      <c r="T5" s="81"/>
      <c r="U5" s="15"/>
      <c r="V5" s="2"/>
    </row>
    <row r="6" ht="7.5" customHeight="1"/>
    <row r="7" spans="1:25" ht="18.75" customHeight="1">
      <c r="A7" s="82" t="s">
        <v>1</v>
      </c>
      <c r="B7" s="84" t="s">
        <v>5</v>
      </c>
      <c r="C7" s="85"/>
      <c r="D7" s="86"/>
      <c r="E7" s="84" t="s">
        <v>6</v>
      </c>
      <c r="F7" s="85"/>
      <c r="G7" s="85"/>
      <c r="H7" s="87" t="s">
        <v>7</v>
      </c>
      <c r="I7" s="88"/>
      <c r="J7" s="88"/>
      <c r="K7" s="89"/>
      <c r="L7" s="90" t="s">
        <v>39</v>
      </c>
      <c r="M7" s="92" t="s">
        <v>8</v>
      </c>
      <c r="N7" s="92"/>
      <c r="O7" s="92"/>
      <c r="P7" s="92"/>
      <c r="Q7" s="93" t="s">
        <v>39</v>
      </c>
      <c r="R7" s="95" t="s">
        <v>43</v>
      </c>
      <c r="S7" s="95"/>
      <c r="T7" s="95"/>
      <c r="U7" s="95"/>
      <c r="V7" s="93" t="s">
        <v>39</v>
      </c>
      <c r="X7" s="3" t="s">
        <v>11</v>
      </c>
      <c r="Y7" s="3"/>
    </row>
    <row r="8" spans="1:24" ht="18.75" customHeight="1">
      <c r="A8" s="83"/>
      <c r="B8" s="96" t="s">
        <v>37</v>
      </c>
      <c r="C8" s="97"/>
      <c r="D8" s="97"/>
      <c r="E8" s="96" t="s">
        <v>37</v>
      </c>
      <c r="F8" s="97"/>
      <c r="G8" s="97"/>
      <c r="H8" s="22" t="s">
        <v>14</v>
      </c>
      <c r="I8" s="96" t="s">
        <v>37</v>
      </c>
      <c r="J8" s="97"/>
      <c r="K8" s="97"/>
      <c r="L8" s="91"/>
      <c r="M8" s="26" t="s">
        <v>14</v>
      </c>
      <c r="N8" s="96" t="s">
        <v>37</v>
      </c>
      <c r="O8" s="97"/>
      <c r="P8" s="97"/>
      <c r="Q8" s="94"/>
      <c r="R8" s="27" t="s">
        <v>14</v>
      </c>
      <c r="S8" s="96" t="s">
        <v>37</v>
      </c>
      <c r="T8" s="97"/>
      <c r="U8" s="97"/>
      <c r="V8" s="94"/>
      <c r="X8" s="3" t="s">
        <v>23</v>
      </c>
    </row>
    <row r="9" spans="1:24" ht="18.75" customHeight="1">
      <c r="A9" s="98"/>
      <c r="B9" s="100"/>
      <c r="C9" s="101"/>
      <c r="D9" s="101"/>
      <c r="E9" s="101"/>
      <c r="F9" s="101"/>
      <c r="G9" s="101"/>
      <c r="H9" s="23"/>
      <c r="I9" s="101"/>
      <c r="J9" s="101"/>
      <c r="K9" s="101"/>
      <c r="L9" s="19">
        <f>IF(I9="","",C3)</f>
      </c>
      <c r="M9" s="23"/>
      <c r="N9" s="101"/>
      <c r="O9" s="101"/>
      <c r="P9" s="101"/>
      <c r="Q9" s="19">
        <f>IF(N9="","",C3)</f>
      </c>
      <c r="R9" s="28"/>
      <c r="S9" s="137"/>
      <c r="T9" s="72"/>
      <c r="U9" s="100"/>
      <c r="V9" s="14">
        <f>IF(S9="","",C3)</f>
      </c>
      <c r="W9" s="9"/>
      <c r="X9" s="3"/>
    </row>
    <row r="10" spans="1:24" ht="18.75" customHeight="1">
      <c r="A10" s="99"/>
      <c r="B10" s="102"/>
      <c r="C10" s="102"/>
      <c r="D10" s="103"/>
      <c r="E10" s="104"/>
      <c r="F10" s="104"/>
      <c r="G10" s="104"/>
      <c r="H10" s="24"/>
      <c r="I10" s="104"/>
      <c r="J10" s="104"/>
      <c r="K10" s="104"/>
      <c r="L10" s="14">
        <f>IF(I10="","",C3)</f>
      </c>
      <c r="M10" s="24"/>
      <c r="N10" s="104"/>
      <c r="O10" s="104"/>
      <c r="P10" s="104"/>
      <c r="Q10" s="14">
        <f>IF(N10="","",C3)</f>
      </c>
      <c r="R10" s="29"/>
      <c r="S10" s="105"/>
      <c r="T10" s="102"/>
      <c r="U10" s="103"/>
      <c r="V10" s="14">
        <f>IF(S10="","",C3)</f>
      </c>
      <c r="X10" s="3"/>
    </row>
    <row r="11" spans="1:24" ht="18.75" customHeight="1">
      <c r="A11" s="99"/>
      <c r="B11" s="102"/>
      <c r="C11" s="102"/>
      <c r="D11" s="103"/>
      <c r="E11" s="104"/>
      <c r="F11" s="104"/>
      <c r="G11" s="104"/>
      <c r="H11" s="24"/>
      <c r="I11" s="104"/>
      <c r="J11" s="104"/>
      <c r="K11" s="104"/>
      <c r="L11" s="14">
        <f>IF(I11="","",C3)</f>
      </c>
      <c r="M11" s="24"/>
      <c r="N11" s="104"/>
      <c r="O11" s="104"/>
      <c r="P11" s="104"/>
      <c r="Q11" s="14">
        <f>IF(N11="","",C3)</f>
      </c>
      <c r="R11" s="29"/>
      <c r="S11" s="105"/>
      <c r="T11" s="102"/>
      <c r="U11" s="103"/>
      <c r="V11" s="14">
        <f>IF(S11="","",C3)</f>
      </c>
      <c r="X11" s="3"/>
    </row>
    <row r="12" spans="1:24" ht="18.75" customHeight="1">
      <c r="A12" s="99"/>
      <c r="B12" s="102"/>
      <c r="C12" s="102"/>
      <c r="D12" s="103"/>
      <c r="E12" s="104"/>
      <c r="F12" s="104"/>
      <c r="G12" s="104"/>
      <c r="H12" s="24"/>
      <c r="I12" s="104"/>
      <c r="J12" s="104"/>
      <c r="K12" s="104"/>
      <c r="L12" s="14">
        <f>IF(I12="","",C3)</f>
      </c>
      <c r="M12" s="24"/>
      <c r="N12" s="104"/>
      <c r="O12" s="104"/>
      <c r="P12" s="104"/>
      <c r="Q12" s="14">
        <f>IF(N12="","",C3)</f>
      </c>
      <c r="R12" s="29"/>
      <c r="S12" s="105"/>
      <c r="T12" s="102"/>
      <c r="U12" s="103"/>
      <c r="V12" s="14">
        <f>IF(S12="","",C3)</f>
      </c>
      <c r="X12" s="1" t="s">
        <v>15</v>
      </c>
    </row>
    <row r="13" spans="1:24" ht="18.75" customHeight="1">
      <c r="A13" s="4"/>
      <c r="B13" s="102"/>
      <c r="C13" s="102"/>
      <c r="D13" s="103"/>
      <c r="E13" s="104"/>
      <c r="F13" s="104"/>
      <c r="G13" s="104"/>
      <c r="H13" s="24"/>
      <c r="I13" s="104"/>
      <c r="J13" s="104"/>
      <c r="K13" s="104"/>
      <c r="L13" s="14">
        <f>IF(I13="","",C3)</f>
      </c>
      <c r="M13" s="24"/>
      <c r="N13" s="104"/>
      <c r="O13" s="104"/>
      <c r="P13" s="104"/>
      <c r="Q13" s="14">
        <f>IF(N13="","",C3)</f>
      </c>
      <c r="R13" s="29"/>
      <c r="S13" s="105"/>
      <c r="T13" s="102"/>
      <c r="U13" s="103"/>
      <c r="V13" s="14">
        <f>IF(S13="","",C3)</f>
      </c>
      <c r="X13" s="1" t="s">
        <v>16</v>
      </c>
    </row>
    <row r="14" spans="1:24" ht="18.75" customHeight="1">
      <c r="A14" s="4"/>
      <c r="B14" s="102"/>
      <c r="C14" s="102"/>
      <c r="D14" s="103"/>
      <c r="E14" s="104"/>
      <c r="F14" s="104"/>
      <c r="G14" s="104"/>
      <c r="H14" s="24"/>
      <c r="I14" s="104"/>
      <c r="J14" s="104"/>
      <c r="K14" s="104"/>
      <c r="L14" s="14">
        <f>IF(I14="","",C3)</f>
      </c>
      <c r="M14" s="24"/>
      <c r="N14" s="104"/>
      <c r="O14" s="104"/>
      <c r="P14" s="104"/>
      <c r="Q14" s="14">
        <f>IF(N14="","",C3)</f>
      </c>
      <c r="R14" s="29"/>
      <c r="S14" s="105"/>
      <c r="T14" s="102"/>
      <c r="U14" s="103"/>
      <c r="V14" s="14">
        <f>IF(S14="","",C3)</f>
      </c>
      <c r="X14" s="1" t="s">
        <v>17</v>
      </c>
    </row>
    <row r="15" spans="1:24" ht="18.75" customHeight="1">
      <c r="A15" s="4"/>
      <c r="B15" s="102"/>
      <c r="C15" s="102"/>
      <c r="D15" s="103"/>
      <c r="E15" s="104"/>
      <c r="F15" s="104"/>
      <c r="G15" s="104"/>
      <c r="H15" s="24"/>
      <c r="I15" s="104"/>
      <c r="J15" s="104"/>
      <c r="K15" s="104"/>
      <c r="L15" s="14">
        <f>IF(I15="","",C3)</f>
      </c>
      <c r="M15" s="24"/>
      <c r="N15" s="104"/>
      <c r="O15" s="104"/>
      <c r="P15" s="104"/>
      <c r="Q15" s="14">
        <f>IF(N15="","",C3)</f>
      </c>
      <c r="R15" s="29"/>
      <c r="S15" s="105"/>
      <c r="T15" s="102"/>
      <c r="U15" s="103"/>
      <c r="V15" s="14">
        <f>IF(S15="","",C3)</f>
      </c>
      <c r="X15" s="1" t="s">
        <v>18</v>
      </c>
    </row>
    <row r="16" spans="1:23" ht="18.75" customHeight="1">
      <c r="A16" s="4"/>
      <c r="B16" s="102"/>
      <c r="C16" s="102"/>
      <c r="D16" s="103"/>
      <c r="E16" s="104"/>
      <c r="F16" s="104"/>
      <c r="G16" s="104"/>
      <c r="H16" s="24"/>
      <c r="I16" s="104"/>
      <c r="J16" s="104"/>
      <c r="K16" s="104"/>
      <c r="L16" s="14">
        <f>IF(I16="","",C3)</f>
      </c>
      <c r="M16" s="24"/>
      <c r="N16" s="104"/>
      <c r="O16" s="104"/>
      <c r="P16" s="104"/>
      <c r="Q16" s="14">
        <f>IF(N16="","",C3)</f>
      </c>
      <c r="R16" s="29"/>
      <c r="S16" s="105"/>
      <c r="T16" s="102"/>
      <c r="U16" s="103"/>
      <c r="V16" s="14">
        <f aca="true" t="shared" si="0" ref="V16:V21">IF(S16="","",C4)</f>
      </c>
      <c r="W16" s="9"/>
    </row>
    <row r="17" spans="1:24" ht="18.75" customHeight="1">
      <c r="A17" s="4"/>
      <c r="B17" s="102"/>
      <c r="C17" s="102"/>
      <c r="D17" s="103"/>
      <c r="E17" s="104"/>
      <c r="F17" s="104"/>
      <c r="G17" s="104"/>
      <c r="H17" s="24"/>
      <c r="I17" s="104"/>
      <c r="J17" s="104"/>
      <c r="K17" s="104"/>
      <c r="L17" s="14">
        <f>IF(I17="","",C3)</f>
      </c>
      <c r="M17" s="24"/>
      <c r="N17" s="104"/>
      <c r="O17" s="104"/>
      <c r="P17" s="104"/>
      <c r="Q17" s="14">
        <f>IF(N17="","",C3)</f>
      </c>
      <c r="R17" s="29"/>
      <c r="S17" s="105"/>
      <c r="T17" s="102"/>
      <c r="U17" s="103"/>
      <c r="V17" s="14">
        <f t="shared" si="0"/>
      </c>
      <c r="X17" s="1" t="s">
        <v>19</v>
      </c>
    </row>
    <row r="18" spans="1:24" ht="18.75" customHeight="1">
      <c r="A18" s="4"/>
      <c r="B18" s="102"/>
      <c r="C18" s="102"/>
      <c r="D18" s="103"/>
      <c r="E18" s="104"/>
      <c r="F18" s="104"/>
      <c r="G18" s="104"/>
      <c r="H18" s="24"/>
      <c r="I18" s="104"/>
      <c r="J18" s="104"/>
      <c r="K18" s="104"/>
      <c r="L18" s="14">
        <f>IF(I18="","",C3)</f>
      </c>
      <c r="M18" s="24"/>
      <c r="N18" s="104"/>
      <c r="O18" s="104"/>
      <c r="P18" s="104"/>
      <c r="Q18" s="14">
        <f>IF(N18="","",C3)</f>
      </c>
      <c r="R18" s="29"/>
      <c r="S18" s="105"/>
      <c r="T18" s="102"/>
      <c r="U18" s="103"/>
      <c r="V18" s="14">
        <f t="shared" si="0"/>
      </c>
      <c r="X18" s="1" t="s">
        <v>20</v>
      </c>
    </row>
    <row r="19" spans="1:24" ht="18.75" customHeight="1">
      <c r="A19" s="4"/>
      <c r="B19" s="102"/>
      <c r="C19" s="102"/>
      <c r="D19" s="103"/>
      <c r="E19" s="104"/>
      <c r="F19" s="104"/>
      <c r="G19" s="104"/>
      <c r="H19" s="24"/>
      <c r="I19" s="104"/>
      <c r="J19" s="104"/>
      <c r="K19" s="104"/>
      <c r="L19" s="14">
        <f>IF(I19="","",C3)</f>
      </c>
      <c r="M19" s="24"/>
      <c r="N19" s="104"/>
      <c r="O19" s="104"/>
      <c r="P19" s="104"/>
      <c r="Q19" s="14">
        <f>IF(N19="","",C3)</f>
      </c>
      <c r="R19" s="29"/>
      <c r="S19" s="105"/>
      <c r="T19" s="102"/>
      <c r="U19" s="103"/>
      <c r="V19" s="14">
        <f t="shared" si="0"/>
      </c>
      <c r="X19" s="1" t="s">
        <v>21</v>
      </c>
    </row>
    <row r="20" spans="1:24" ht="18.75" customHeight="1">
      <c r="A20" s="4"/>
      <c r="B20" s="102"/>
      <c r="C20" s="102"/>
      <c r="D20" s="103"/>
      <c r="E20" s="104"/>
      <c r="F20" s="104"/>
      <c r="G20" s="104"/>
      <c r="H20" s="24"/>
      <c r="I20" s="104"/>
      <c r="J20" s="104"/>
      <c r="K20" s="104"/>
      <c r="L20" s="14">
        <f>IF(I20="","",C3)</f>
      </c>
      <c r="M20" s="24"/>
      <c r="N20" s="104"/>
      <c r="O20" s="104"/>
      <c r="P20" s="104"/>
      <c r="Q20" s="14">
        <f>IF(N20="","",C3)</f>
      </c>
      <c r="R20" s="29"/>
      <c r="S20" s="105"/>
      <c r="T20" s="102"/>
      <c r="U20" s="103"/>
      <c r="V20" s="14">
        <f t="shared" si="0"/>
      </c>
      <c r="X20" s="1" t="s">
        <v>22</v>
      </c>
    </row>
    <row r="21" spans="1:22" ht="18.75" customHeight="1">
      <c r="A21" s="4"/>
      <c r="B21" s="102"/>
      <c r="C21" s="102"/>
      <c r="D21" s="103"/>
      <c r="E21" s="104"/>
      <c r="F21" s="104"/>
      <c r="G21" s="104"/>
      <c r="H21" s="24"/>
      <c r="I21" s="104"/>
      <c r="J21" s="104"/>
      <c r="K21" s="104"/>
      <c r="L21" s="14">
        <f>IF(I21="","",C3)</f>
      </c>
      <c r="M21" s="24"/>
      <c r="N21" s="104"/>
      <c r="O21" s="104"/>
      <c r="P21" s="104"/>
      <c r="Q21" s="14">
        <f>IF(N21="","",C3)</f>
      </c>
      <c r="R21" s="29"/>
      <c r="S21" s="105"/>
      <c r="T21" s="102"/>
      <c r="U21" s="103"/>
      <c r="V21" s="14">
        <f t="shared" si="0"/>
      </c>
    </row>
    <row r="22" spans="1:22" ht="18.75" customHeight="1">
      <c r="A22" s="4"/>
      <c r="B22" s="102"/>
      <c r="C22" s="102"/>
      <c r="D22" s="103"/>
      <c r="E22" s="104"/>
      <c r="F22" s="104"/>
      <c r="G22" s="104"/>
      <c r="H22" s="24"/>
      <c r="I22" s="104"/>
      <c r="J22" s="104"/>
      <c r="K22" s="104"/>
      <c r="L22" s="14">
        <f>IF(I22="","",C3)</f>
      </c>
      <c r="M22" s="24"/>
      <c r="N22" s="104"/>
      <c r="O22" s="104"/>
      <c r="P22" s="104"/>
      <c r="Q22" s="14">
        <f>IF(N22="","",C3)</f>
      </c>
      <c r="R22" s="112" t="s">
        <v>44</v>
      </c>
      <c r="S22" s="113"/>
      <c r="T22" s="113"/>
      <c r="U22" s="114"/>
      <c r="V22" s="121" t="s">
        <v>45</v>
      </c>
    </row>
    <row r="23" spans="1:23" ht="18.75" customHeight="1">
      <c r="A23" s="4"/>
      <c r="B23" s="102"/>
      <c r="C23" s="102"/>
      <c r="D23" s="103"/>
      <c r="E23" s="104"/>
      <c r="F23" s="104"/>
      <c r="G23" s="104"/>
      <c r="H23" s="24"/>
      <c r="I23" s="104"/>
      <c r="J23" s="104"/>
      <c r="K23" s="104"/>
      <c r="L23" s="14">
        <f>IF(I23="","",C3)</f>
      </c>
      <c r="M23" s="24"/>
      <c r="N23" s="104"/>
      <c r="O23" s="104"/>
      <c r="P23" s="104"/>
      <c r="Q23" s="55">
        <f>IF(N23="","",C3)</f>
      </c>
      <c r="R23" s="56" t="s">
        <v>14</v>
      </c>
      <c r="S23" s="84" t="s">
        <v>37</v>
      </c>
      <c r="T23" s="85"/>
      <c r="U23" s="85"/>
      <c r="V23" s="122"/>
      <c r="W23" s="9"/>
    </row>
    <row r="24" spans="1:22" ht="18.75" customHeight="1">
      <c r="A24" s="4"/>
      <c r="B24" s="102"/>
      <c r="C24" s="102"/>
      <c r="D24" s="103"/>
      <c r="E24" s="104"/>
      <c r="F24" s="104"/>
      <c r="G24" s="104"/>
      <c r="H24" s="24"/>
      <c r="I24" s="104"/>
      <c r="J24" s="104"/>
      <c r="K24" s="104"/>
      <c r="L24" s="14">
        <f>IF(I24="","",C3)</f>
      </c>
      <c r="M24" s="24"/>
      <c r="N24" s="104"/>
      <c r="O24" s="104"/>
      <c r="P24" s="104"/>
      <c r="Q24" s="55">
        <f>IF(N24="","",C3)</f>
      </c>
      <c r="R24" s="24"/>
      <c r="S24" s="106"/>
      <c r="T24" s="106"/>
      <c r="U24" s="107"/>
      <c r="V24" s="19">
        <f>IF(S24="","",C1)</f>
      </c>
    </row>
    <row r="25" spans="1:22" ht="18.75" customHeight="1">
      <c r="A25" s="4"/>
      <c r="B25" s="102"/>
      <c r="C25" s="102"/>
      <c r="D25" s="103"/>
      <c r="E25" s="104"/>
      <c r="F25" s="104"/>
      <c r="G25" s="104"/>
      <c r="H25" s="24"/>
      <c r="I25" s="104"/>
      <c r="J25" s="104"/>
      <c r="K25" s="104"/>
      <c r="L25" s="14">
        <f>IF(I25="","",C3)</f>
      </c>
      <c r="M25" s="24"/>
      <c r="N25" s="104"/>
      <c r="O25" s="104"/>
      <c r="P25" s="104"/>
      <c r="Q25" s="55">
        <f>IF(N25="","",C3)</f>
      </c>
      <c r="R25" s="24"/>
      <c r="S25" s="102"/>
      <c r="T25" s="102"/>
      <c r="U25" s="103"/>
      <c r="V25" s="14">
        <f>IF(S25="","",C2)</f>
      </c>
    </row>
    <row r="26" spans="1:22" ht="18.75" customHeight="1">
      <c r="A26" s="4"/>
      <c r="B26" s="102"/>
      <c r="C26" s="102"/>
      <c r="D26" s="103"/>
      <c r="E26" s="104"/>
      <c r="F26" s="104"/>
      <c r="G26" s="104"/>
      <c r="H26" s="24"/>
      <c r="I26" s="104"/>
      <c r="J26" s="104"/>
      <c r="K26" s="104"/>
      <c r="L26" s="14">
        <f>IF(I26="","",C3)</f>
      </c>
      <c r="M26" s="24"/>
      <c r="N26" s="104"/>
      <c r="O26" s="104"/>
      <c r="P26" s="104"/>
      <c r="Q26" s="55">
        <f>IF(N26="","",C3)</f>
      </c>
      <c r="R26" s="24"/>
      <c r="S26" s="102"/>
      <c r="T26" s="102"/>
      <c r="U26" s="103"/>
      <c r="V26" s="14">
        <f>IF(S26="","",C3)</f>
      </c>
    </row>
    <row r="27" spans="1:22" ht="18.75" customHeight="1">
      <c r="A27" s="4"/>
      <c r="B27" s="102"/>
      <c r="C27" s="102"/>
      <c r="D27" s="103"/>
      <c r="E27" s="104"/>
      <c r="F27" s="104"/>
      <c r="G27" s="104"/>
      <c r="H27" s="24"/>
      <c r="I27" s="104"/>
      <c r="J27" s="104"/>
      <c r="K27" s="104"/>
      <c r="L27" s="14">
        <f>IF(I27="","",C3)</f>
      </c>
      <c r="M27" s="24"/>
      <c r="N27" s="104"/>
      <c r="O27" s="104"/>
      <c r="P27" s="104"/>
      <c r="Q27" s="55">
        <f>IF(N27="","",C3)</f>
      </c>
      <c r="R27" s="24"/>
      <c r="S27" s="102"/>
      <c r="T27" s="102"/>
      <c r="U27" s="103"/>
      <c r="V27" s="14">
        <f>IF(S27="","",C3)</f>
      </c>
    </row>
    <row r="28" spans="1:22" ht="18.75" customHeight="1">
      <c r="A28" s="4"/>
      <c r="B28" s="102"/>
      <c r="C28" s="102"/>
      <c r="D28" s="103"/>
      <c r="E28" s="104"/>
      <c r="F28" s="104"/>
      <c r="G28" s="104"/>
      <c r="H28" s="24"/>
      <c r="I28" s="104"/>
      <c r="J28" s="104"/>
      <c r="K28" s="104"/>
      <c r="L28" s="14">
        <f>IF(I28="","",C3)</f>
      </c>
      <c r="M28" s="24"/>
      <c r="N28" s="104"/>
      <c r="O28" s="104"/>
      <c r="P28" s="104"/>
      <c r="Q28" s="55">
        <f>IF(N28="","",C3)</f>
      </c>
      <c r="R28" s="24"/>
      <c r="S28" s="102"/>
      <c r="T28" s="102"/>
      <c r="U28" s="103"/>
      <c r="V28" s="14">
        <f>IF(S28="","",C3)</f>
      </c>
    </row>
    <row r="29" spans="1:22" ht="18.75" customHeight="1">
      <c r="A29" s="4"/>
      <c r="B29" s="102"/>
      <c r="C29" s="102"/>
      <c r="D29" s="103"/>
      <c r="E29" s="104"/>
      <c r="F29" s="104"/>
      <c r="G29" s="104"/>
      <c r="H29" s="24"/>
      <c r="I29" s="104"/>
      <c r="J29" s="104"/>
      <c r="K29" s="104"/>
      <c r="L29" s="14">
        <f>IF(I29="","",C3)</f>
      </c>
      <c r="M29" s="24"/>
      <c r="N29" s="104"/>
      <c r="O29" s="104"/>
      <c r="P29" s="104"/>
      <c r="Q29" s="55">
        <f>IF(N29="","",C3)</f>
      </c>
      <c r="R29" s="24"/>
      <c r="S29" s="102"/>
      <c r="T29" s="102"/>
      <c r="U29" s="103"/>
      <c r="V29" s="14">
        <f>IF(S29="","",C3)</f>
      </c>
    </row>
    <row r="30" spans="1:23" ht="18.75" customHeight="1">
      <c r="A30" s="4"/>
      <c r="B30" s="102"/>
      <c r="C30" s="102"/>
      <c r="D30" s="103"/>
      <c r="E30" s="104"/>
      <c r="F30" s="104"/>
      <c r="G30" s="104"/>
      <c r="H30" s="24"/>
      <c r="I30" s="104"/>
      <c r="J30" s="104"/>
      <c r="K30" s="104"/>
      <c r="L30" s="14">
        <f>IF(I30="","",C3)</f>
      </c>
      <c r="M30" s="24"/>
      <c r="N30" s="104"/>
      <c r="O30" s="104"/>
      <c r="P30" s="104"/>
      <c r="Q30" s="55">
        <f>IF(N30="","",C3)</f>
      </c>
      <c r="R30" s="24"/>
      <c r="S30" s="102"/>
      <c r="T30" s="102"/>
      <c r="U30" s="103"/>
      <c r="V30" s="14">
        <f>IF(S30="","",C4)</f>
      </c>
      <c r="W30" s="9"/>
    </row>
    <row r="31" spans="1:22" ht="18.75" customHeight="1">
      <c r="A31" s="4"/>
      <c r="B31" s="102"/>
      <c r="C31" s="102"/>
      <c r="D31" s="103"/>
      <c r="E31" s="104"/>
      <c r="F31" s="104"/>
      <c r="G31" s="104"/>
      <c r="H31" s="24"/>
      <c r="I31" s="104"/>
      <c r="J31" s="104"/>
      <c r="K31" s="104"/>
      <c r="L31" s="14">
        <f>IF(I31="","",C3)</f>
      </c>
      <c r="M31" s="24"/>
      <c r="N31" s="104"/>
      <c r="O31" s="104"/>
      <c r="P31" s="104"/>
      <c r="Q31" s="55">
        <f>IF(N31="","",C3)</f>
      </c>
      <c r="R31" s="24"/>
      <c r="S31" s="102"/>
      <c r="T31" s="102"/>
      <c r="U31" s="103"/>
      <c r="V31" s="14">
        <f>IF(S31="","",C3)</f>
      </c>
    </row>
    <row r="32" spans="1:22" ht="18.75" customHeight="1">
      <c r="A32" s="4"/>
      <c r="B32" s="102"/>
      <c r="C32" s="102"/>
      <c r="D32" s="103"/>
      <c r="E32" s="104"/>
      <c r="F32" s="104"/>
      <c r="G32" s="104"/>
      <c r="H32" s="24"/>
      <c r="I32" s="104"/>
      <c r="J32" s="104"/>
      <c r="K32" s="104"/>
      <c r="L32" s="14">
        <f>IF(I32="","",C3)</f>
      </c>
      <c r="M32" s="24"/>
      <c r="N32" s="104"/>
      <c r="O32" s="104"/>
      <c r="P32" s="104"/>
      <c r="Q32" s="55">
        <f>IF(N32="","",C3)</f>
      </c>
      <c r="R32" s="24"/>
      <c r="S32" s="102"/>
      <c r="T32" s="102"/>
      <c r="U32" s="103"/>
      <c r="V32" s="14">
        <f>IF(S32="","",C3)</f>
      </c>
    </row>
    <row r="33" spans="1:22" ht="18.75" customHeight="1">
      <c r="A33" s="4"/>
      <c r="B33" s="102"/>
      <c r="C33" s="102"/>
      <c r="D33" s="103"/>
      <c r="E33" s="104"/>
      <c r="F33" s="104"/>
      <c r="G33" s="104"/>
      <c r="H33" s="24"/>
      <c r="I33" s="104"/>
      <c r="J33" s="104"/>
      <c r="K33" s="104"/>
      <c r="L33" s="14">
        <f>IF(I33="","",C3)</f>
      </c>
      <c r="M33" s="24"/>
      <c r="N33" s="104"/>
      <c r="O33" s="104"/>
      <c r="P33" s="104"/>
      <c r="Q33" s="55">
        <f>IF(N33="","",C3)</f>
      </c>
      <c r="R33" s="24"/>
      <c r="S33" s="102"/>
      <c r="T33" s="102"/>
      <c r="U33" s="103"/>
      <c r="V33" s="14">
        <f>IF(S33="","",C3)</f>
      </c>
    </row>
    <row r="34" spans="1:22" ht="18.75" customHeight="1">
      <c r="A34" s="4"/>
      <c r="B34" s="102"/>
      <c r="C34" s="102"/>
      <c r="D34" s="103"/>
      <c r="E34" s="104"/>
      <c r="F34" s="104"/>
      <c r="G34" s="104"/>
      <c r="H34" s="24"/>
      <c r="I34" s="104"/>
      <c r="J34" s="104"/>
      <c r="K34" s="104"/>
      <c r="L34" s="14">
        <f>IF(I34="","",C3)</f>
      </c>
      <c r="M34" s="24"/>
      <c r="N34" s="104"/>
      <c r="O34" s="104"/>
      <c r="P34" s="104"/>
      <c r="Q34" s="55">
        <f>IF(N34="","",C3)</f>
      </c>
      <c r="R34" s="24"/>
      <c r="S34" s="102"/>
      <c r="T34" s="102"/>
      <c r="U34" s="103"/>
      <c r="V34" s="14">
        <f>IF(S34="","",C3)</f>
      </c>
    </row>
    <row r="35" spans="1:22" ht="18.75" customHeight="1">
      <c r="A35" s="4"/>
      <c r="B35" s="102"/>
      <c r="C35" s="102"/>
      <c r="D35" s="103"/>
      <c r="E35" s="104"/>
      <c r="F35" s="104"/>
      <c r="G35" s="104"/>
      <c r="H35" s="24"/>
      <c r="I35" s="104"/>
      <c r="J35" s="104"/>
      <c r="K35" s="104"/>
      <c r="L35" s="14">
        <f>IF(I35="","",C3)</f>
      </c>
      <c r="M35" s="24"/>
      <c r="N35" s="104"/>
      <c r="O35" s="104"/>
      <c r="P35" s="104"/>
      <c r="Q35" s="55">
        <f>IF(N35="","",C3)</f>
      </c>
      <c r="R35" s="24"/>
      <c r="S35" s="102"/>
      <c r="T35" s="102"/>
      <c r="U35" s="103"/>
      <c r="V35" s="14">
        <f>IF(S35="","",C3)</f>
      </c>
    </row>
    <row r="36" spans="1:22" ht="18.75" customHeight="1">
      <c r="A36" s="11"/>
      <c r="B36" s="124"/>
      <c r="C36" s="76"/>
      <c r="D36" s="96"/>
      <c r="E36" s="124"/>
      <c r="F36" s="76"/>
      <c r="G36" s="96"/>
      <c r="H36" s="25"/>
      <c r="I36" s="124"/>
      <c r="J36" s="76"/>
      <c r="K36" s="96"/>
      <c r="L36" s="20">
        <f>IF(I36="","",C3)</f>
      </c>
      <c r="M36" s="25"/>
      <c r="N36" s="124"/>
      <c r="O36" s="76"/>
      <c r="P36" s="96"/>
      <c r="Q36" s="57">
        <f>IF(N36="","",C3)</f>
      </c>
      <c r="R36" s="25"/>
      <c r="S36" s="76"/>
      <c r="T36" s="76"/>
      <c r="U36" s="96"/>
      <c r="V36" s="20">
        <f>IF(S36="","",C3)</f>
      </c>
    </row>
    <row r="37" spans="1:22" ht="20.25" customHeight="1" hidden="1" thickBot="1">
      <c r="A37" s="58"/>
      <c r="B37" s="58"/>
      <c r="C37" s="58"/>
      <c r="D37" s="58"/>
      <c r="E37" s="58"/>
      <c r="F37" s="58"/>
      <c r="G37" s="58"/>
      <c r="H37" s="58"/>
      <c r="I37" s="72">
        <f>COUNTA(I9:K36)</f>
        <v>0</v>
      </c>
      <c r="J37" s="72"/>
      <c r="K37" s="72"/>
      <c r="L37" s="58"/>
      <c r="M37" s="58"/>
      <c r="N37" s="72">
        <f>COUNTA(N9:P36)</f>
        <v>0</v>
      </c>
      <c r="O37" s="72"/>
      <c r="P37" s="72"/>
      <c r="Q37" s="58"/>
      <c r="R37" s="58"/>
      <c r="S37" s="58"/>
      <c r="T37" s="58"/>
      <c r="U37" s="58"/>
      <c r="V37" s="58"/>
    </row>
    <row r="38" spans="1:22" ht="18.75" customHeight="1" hidden="1" thickTop="1">
      <c r="A38" s="41"/>
      <c r="B38" s="12"/>
      <c r="C38" s="12"/>
      <c r="D38" s="12"/>
      <c r="E38" s="12"/>
      <c r="F38" s="12"/>
      <c r="G38" s="138" t="s">
        <v>42</v>
      </c>
      <c r="H38" s="68">
        <f>((COUNTA(I9:K36))-H39-H40)+(COUNTA(S9:U21))</f>
        <v>0</v>
      </c>
      <c r="I38" s="141" t="s">
        <v>12</v>
      </c>
      <c r="J38" s="142"/>
      <c r="K38" s="12"/>
      <c r="L38" s="125" t="s">
        <v>41</v>
      </c>
      <c r="M38" s="70">
        <f>((COUNTA(N9:P36))-M39-M40)+(COUNTA(S24:U36))</f>
        <v>0</v>
      </c>
      <c r="N38" s="128" t="s">
        <v>12</v>
      </c>
      <c r="O38" s="129"/>
      <c r="P38" s="134">
        <f>(H38+M38)*700</f>
        <v>0</v>
      </c>
      <c r="Q38" s="134"/>
      <c r="R38" s="12"/>
      <c r="S38" s="12"/>
      <c r="T38" s="12"/>
      <c r="U38" s="12"/>
      <c r="V38" s="9"/>
    </row>
    <row r="39" spans="1:22" ht="18.75" customHeight="1" hidden="1">
      <c r="A39" s="41"/>
      <c r="B39" s="12"/>
      <c r="C39" s="12"/>
      <c r="D39" s="12"/>
      <c r="E39" s="12"/>
      <c r="F39" s="12"/>
      <c r="G39" s="139"/>
      <c r="H39" s="45">
        <f>COUNTIF(H9:H36,"中高")</f>
        <v>0</v>
      </c>
      <c r="I39" s="143" t="s">
        <v>38</v>
      </c>
      <c r="J39" s="144"/>
      <c r="K39" s="12"/>
      <c r="L39" s="126"/>
      <c r="M39" s="54">
        <f>COUNTIF(M9:M36,"中高")</f>
        <v>0</v>
      </c>
      <c r="N39" s="130" t="s">
        <v>40</v>
      </c>
      <c r="O39" s="131"/>
      <c r="P39" s="135">
        <f>(H39+M39)*500</f>
        <v>0</v>
      </c>
      <c r="Q39" s="135"/>
      <c r="R39" s="12"/>
      <c r="S39" s="12"/>
      <c r="T39" s="12"/>
      <c r="U39" s="12"/>
      <c r="V39" s="9"/>
    </row>
    <row r="40" spans="1:22" ht="18.75" customHeight="1" hidden="1" thickBot="1">
      <c r="A40" s="41"/>
      <c r="B40" s="12"/>
      <c r="C40" s="12"/>
      <c r="D40" s="12"/>
      <c r="E40" s="12"/>
      <c r="F40" s="12"/>
      <c r="G40" s="140"/>
      <c r="H40" s="69">
        <f>COUNTIF(H9:H36,"小")</f>
        <v>0</v>
      </c>
      <c r="I40" s="145" t="s">
        <v>13</v>
      </c>
      <c r="J40" s="146"/>
      <c r="K40" s="12"/>
      <c r="L40" s="127"/>
      <c r="M40" s="71">
        <f>COUNTIF(M9:M36,"小")</f>
        <v>0</v>
      </c>
      <c r="N40" s="132" t="s">
        <v>13</v>
      </c>
      <c r="O40" s="133"/>
      <c r="P40" s="136">
        <f>(H40+M40)*400</f>
        <v>0</v>
      </c>
      <c r="Q40" s="136"/>
      <c r="R40" s="12"/>
      <c r="S40" s="12"/>
      <c r="T40" s="12"/>
      <c r="U40" s="12"/>
      <c r="V40" s="9"/>
    </row>
    <row r="41" spans="16:17" ht="20.25" customHeight="1" hidden="1" thickTop="1">
      <c r="P41" s="73">
        <f>SUM(P38:Q40)</f>
        <v>0</v>
      </c>
      <c r="Q41" s="74"/>
    </row>
    <row r="42" spans="1:22" ht="18.75" customHeight="1">
      <c r="A42" s="147" t="s">
        <v>50</v>
      </c>
      <c r="B42" s="147"/>
      <c r="C42" s="147"/>
      <c r="D42" s="147"/>
      <c r="E42" s="147"/>
      <c r="F42" s="147"/>
      <c r="G42" s="147"/>
      <c r="H42" s="147"/>
      <c r="I42" s="14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9"/>
    </row>
    <row r="43" spans="1:23" ht="18.75" customHeight="1">
      <c r="A43" s="115" t="s">
        <v>24</v>
      </c>
      <c r="B43" s="108" t="s">
        <v>30</v>
      </c>
      <c r="C43" s="108"/>
      <c r="D43" s="108"/>
      <c r="E43" s="21"/>
      <c r="F43" s="21" t="s">
        <v>25</v>
      </c>
      <c r="G43" s="7" t="s">
        <v>29</v>
      </c>
      <c r="H43" s="119">
        <f>E43*1800</f>
        <v>0</v>
      </c>
      <c r="I43" s="119"/>
      <c r="J43" s="37" t="s">
        <v>28</v>
      </c>
      <c r="K43" s="154" t="s">
        <v>27</v>
      </c>
      <c r="L43" s="30"/>
      <c r="M43" s="108" t="s">
        <v>33</v>
      </c>
      <c r="N43" s="108"/>
      <c r="O43" s="32"/>
      <c r="P43" s="21" t="s">
        <v>26</v>
      </c>
      <c r="Q43" s="21"/>
      <c r="R43" s="21" t="s">
        <v>29</v>
      </c>
      <c r="S43" s="152">
        <f>O43*700</f>
        <v>0</v>
      </c>
      <c r="T43" s="152"/>
      <c r="U43" s="40" t="s">
        <v>28</v>
      </c>
      <c r="V43" s="9"/>
      <c r="W43" s="9"/>
    </row>
    <row r="44" spans="1:23" ht="18.75" customHeight="1">
      <c r="A44" s="116"/>
      <c r="B44" s="117" t="s">
        <v>31</v>
      </c>
      <c r="C44" s="117"/>
      <c r="D44" s="117"/>
      <c r="E44" s="18"/>
      <c r="F44" s="18" t="s">
        <v>25</v>
      </c>
      <c r="G44" s="31" t="s">
        <v>29</v>
      </c>
      <c r="H44" s="120">
        <f>E44*1500</f>
        <v>0</v>
      </c>
      <c r="I44" s="120"/>
      <c r="J44" s="38" t="s">
        <v>28</v>
      </c>
      <c r="K44" s="155"/>
      <c r="L44" s="35"/>
      <c r="M44" s="117" t="s">
        <v>34</v>
      </c>
      <c r="N44" s="117"/>
      <c r="O44" s="8"/>
      <c r="P44" s="18" t="s">
        <v>26</v>
      </c>
      <c r="Q44" s="18"/>
      <c r="R44" s="18" t="s">
        <v>29</v>
      </c>
      <c r="S44" s="153">
        <f>O44*500</f>
        <v>0</v>
      </c>
      <c r="T44" s="153"/>
      <c r="U44" s="10" t="s">
        <v>28</v>
      </c>
      <c r="V44" s="9"/>
      <c r="W44" s="9"/>
    </row>
    <row r="45" spans="1:23" ht="18.75" customHeight="1" thickBot="1">
      <c r="A45" s="116"/>
      <c r="B45" s="117" t="s">
        <v>32</v>
      </c>
      <c r="C45" s="118"/>
      <c r="D45" s="118"/>
      <c r="E45" s="15">
        <v>0</v>
      </c>
      <c r="F45" s="15" t="s">
        <v>25</v>
      </c>
      <c r="G45" s="33" t="s">
        <v>29</v>
      </c>
      <c r="H45" s="149">
        <f>E45*1000</f>
        <v>0</v>
      </c>
      <c r="I45" s="149"/>
      <c r="J45" s="39" t="s">
        <v>28</v>
      </c>
      <c r="K45" s="156"/>
      <c r="L45" s="36"/>
      <c r="M45" s="118" t="s">
        <v>35</v>
      </c>
      <c r="N45" s="118"/>
      <c r="O45" s="34"/>
      <c r="P45" s="18" t="s">
        <v>26</v>
      </c>
      <c r="Q45" s="18"/>
      <c r="R45" s="18" t="s">
        <v>29</v>
      </c>
      <c r="S45" s="153">
        <f>O45*400</f>
        <v>0</v>
      </c>
      <c r="T45" s="153"/>
      <c r="U45" s="10" t="s">
        <v>28</v>
      </c>
      <c r="V45" s="9"/>
      <c r="W45" s="9"/>
    </row>
    <row r="46" spans="1:23" ht="18.75" customHeight="1" thickBo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2"/>
      <c r="L46" s="35"/>
      <c r="M46" s="32"/>
      <c r="N46" s="32"/>
      <c r="O46" s="8"/>
      <c r="P46" s="109" t="s">
        <v>36</v>
      </c>
      <c r="Q46" s="110"/>
      <c r="R46" s="111"/>
      <c r="S46" s="151">
        <f>SUM(S43:T45,H43:I46)</f>
        <v>0</v>
      </c>
      <c r="T46" s="110"/>
      <c r="U46" s="43" t="s">
        <v>28</v>
      </c>
      <c r="V46" s="9"/>
      <c r="W46" s="9"/>
    </row>
    <row r="47" spans="1:21" ht="18.75" customHeight="1">
      <c r="A47" s="148" t="s">
        <v>46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</row>
    <row r="48" spans="1:21" ht="18.75" customHeight="1">
      <c r="A48" s="148" t="s">
        <v>63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</row>
    <row r="49" spans="1:21" ht="18.75" customHeight="1">
      <c r="A49" s="148" t="s">
        <v>64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</row>
    <row r="50" spans="1:21" ht="18.75" customHeight="1">
      <c r="A50" s="148" t="s">
        <v>62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2"/>
      <c r="N50" s="123" t="s">
        <v>49</v>
      </c>
      <c r="O50" s="123"/>
      <c r="P50" s="123"/>
      <c r="Q50" s="13"/>
      <c r="R50" s="3" t="s">
        <v>48</v>
      </c>
      <c r="S50" s="150"/>
      <c r="T50" s="150"/>
      <c r="U50" s="1" t="s">
        <v>47</v>
      </c>
    </row>
  </sheetData>
  <sheetProtection/>
  <mergeCells count="203">
    <mergeCell ref="A49:U49"/>
    <mergeCell ref="S50:T50"/>
    <mergeCell ref="A50:L50"/>
    <mergeCell ref="S46:T46"/>
    <mergeCell ref="S43:T43"/>
    <mergeCell ref="S44:T44"/>
    <mergeCell ref="S45:T45"/>
    <mergeCell ref="K43:K45"/>
    <mergeCell ref="B36:D36"/>
    <mergeCell ref="E36:G36"/>
    <mergeCell ref="E35:G35"/>
    <mergeCell ref="A42:I42"/>
    <mergeCell ref="A47:U47"/>
    <mergeCell ref="A48:U48"/>
    <mergeCell ref="H45:I45"/>
    <mergeCell ref="B43:D43"/>
    <mergeCell ref="B45:D45"/>
    <mergeCell ref="B44:D44"/>
    <mergeCell ref="G38:G40"/>
    <mergeCell ref="I38:J38"/>
    <mergeCell ref="I39:J39"/>
    <mergeCell ref="I40:J40"/>
    <mergeCell ref="I36:K36"/>
    <mergeCell ref="I35:K35"/>
    <mergeCell ref="I37:K37"/>
    <mergeCell ref="S35:U35"/>
    <mergeCell ref="V7:V8"/>
    <mergeCell ref="L38:L40"/>
    <mergeCell ref="N38:O38"/>
    <mergeCell ref="N39:O39"/>
    <mergeCell ref="N40:O40"/>
    <mergeCell ref="P38:Q38"/>
    <mergeCell ref="P39:Q39"/>
    <mergeCell ref="P40:Q40"/>
    <mergeCell ref="S9:U9"/>
    <mergeCell ref="V22:V23"/>
    <mergeCell ref="S30:U30"/>
    <mergeCell ref="S31:U31"/>
    <mergeCell ref="S25:U25"/>
    <mergeCell ref="S17:U17"/>
    <mergeCell ref="N50:P50"/>
    <mergeCell ref="N36:P36"/>
    <mergeCell ref="S36:U36"/>
    <mergeCell ref="S34:U34"/>
    <mergeCell ref="N35:P35"/>
    <mergeCell ref="S24:U24"/>
    <mergeCell ref="M43:N43"/>
    <mergeCell ref="P46:R46"/>
    <mergeCell ref="R22:U22"/>
    <mergeCell ref="A43:A45"/>
    <mergeCell ref="M44:N44"/>
    <mergeCell ref="M45:N45"/>
    <mergeCell ref="H43:I43"/>
    <mergeCell ref="H44:I44"/>
    <mergeCell ref="B34:D34"/>
    <mergeCell ref="E34:G34"/>
    <mergeCell ref="I34:K34"/>
    <mergeCell ref="N34:P34"/>
    <mergeCell ref="B35:D35"/>
    <mergeCell ref="B32:D32"/>
    <mergeCell ref="E32:G32"/>
    <mergeCell ref="I32:K32"/>
    <mergeCell ref="N32:P32"/>
    <mergeCell ref="S32:U32"/>
    <mergeCell ref="B33:D33"/>
    <mergeCell ref="E33:G33"/>
    <mergeCell ref="I33:K33"/>
    <mergeCell ref="N33:P33"/>
    <mergeCell ref="S33:U33"/>
    <mergeCell ref="B30:D30"/>
    <mergeCell ref="E30:G30"/>
    <mergeCell ref="I30:K30"/>
    <mergeCell ref="N30:P30"/>
    <mergeCell ref="B31:D31"/>
    <mergeCell ref="E31:G31"/>
    <mergeCell ref="I31:K31"/>
    <mergeCell ref="N31:P31"/>
    <mergeCell ref="B28:D28"/>
    <mergeCell ref="E28:G28"/>
    <mergeCell ref="I28:K28"/>
    <mergeCell ref="N28:P28"/>
    <mergeCell ref="S28:U28"/>
    <mergeCell ref="B29:D29"/>
    <mergeCell ref="E29:G29"/>
    <mergeCell ref="I29:K29"/>
    <mergeCell ref="N29:P29"/>
    <mergeCell ref="S29:U29"/>
    <mergeCell ref="B26:D26"/>
    <mergeCell ref="E26:G26"/>
    <mergeCell ref="I26:K26"/>
    <mergeCell ref="N26:P26"/>
    <mergeCell ref="S26:U26"/>
    <mergeCell ref="B27:D27"/>
    <mergeCell ref="E27:G27"/>
    <mergeCell ref="I27:K27"/>
    <mergeCell ref="N27:P27"/>
    <mergeCell ref="S27:U27"/>
    <mergeCell ref="B24:D24"/>
    <mergeCell ref="E24:G24"/>
    <mergeCell ref="I24:K24"/>
    <mergeCell ref="N24:P24"/>
    <mergeCell ref="B25:D25"/>
    <mergeCell ref="E25:G25"/>
    <mergeCell ref="I25:K25"/>
    <mergeCell ref="N25:P25"/>
    <mergeCell ref="B22:D22"/>
    <mergeCell ref="E22:G22"/>
    <mergeCell ref="I22:K22"/>
    <mergeCell ref="N22:P22"/>
    <mergeCell ref="B23:D23"/>
    <mergeCell ref="E23:G23"/>
    <mergeCell ref="I23:K23"/>
    <mergeCell ref="N23:P23"/>
    <mergeCell ref="S23:U23"/>
    <mergeCell ref="B20:D20"/>
    <mergeCell ref="E20:G20"/>
    <mergeCell ref="I20:K20"/>
    <mergeCell ref="N20:P20"/>
    <mergeCell ref="S20:U20"/>
    <mergeCell ref="B21:D21"/>
    <mergeCell ref="E21:G21"/>
    <mergeCell ref="I21:K21"/>
    <mergeCell ref="N21:P21"/>
    <mergeCell ref="S21:U21"/>
    <mergeCell ref="B18:D18"/>
    <mergeCell ref="E18:G18"/>
    <mergeCell ref="I18:K18"/>
    <mergeCell ref="N18:P18"/>
    <mergeCell ref="S18:U18"/>
    <mergeCell ref="B19:D19"/>
    <mergeCell ref="E19:G19"/>
    <mergeCell ref="I19:K19"/>
    <mergeCell ref="N19:P19"/>
    <mergeCell ref="S19:U19"/>
    <mergeCell ref="B16:D16"/>
    <mergeCell ref="E16:G16"/>
    <mergeCell ref="I16:K16"/>
    <mergeCell ref="N16:P16"/>
    <mergeCell ref="B17:D17"/>
    <mergeCell ref="E17:G17"/>
    <mergeCell ref="I17:K17"/>
    <mergeCell ref="N17:P17"/>
    <mergeCell ref="S16:U16"/>
    <mergeCell ref="B14:D14"/>
    <mergeCell ref="E14:G14"/>
    <mergeCell ref="I14:K14"/>
    <mergeCell ref="N14:P14"/>
    <mergeCell ref="S14:U14"/>
    <mergeCell ref="B15:D15"/>
    <mergeCell ref="E15:G15"/>
    <mergeCell ref="I15:K15"/>
    <mergeCell ref="N15:P15"/>
    <mergeCell ref="S15:U15"/>
    <mergeCell ref="S11:U11"/>
    <mergeCell ref="E12:G12"/>
    <mergeCell ref="I12:K12"/>
    <mergeCell ref="N12:P12"/>
    <mergeCell ref="S12:U12"/>
    <mergeCell ref="B13:D13"/>
    <mergeCell ref="E13:G13"/>
    <mergeCell ref="I13:K13"/>
    <mergeCell ref="N13:P13"/>
    <mergeCell ref="S13:U13"/>
    <mergeCell ref="B10:D10"/>
    <mergeCell ref="E10:G10"/>
    <mergeCell ref="I10:K10"/>
    <mergeCell ref="N10:P10"/>
    <mergeCell ref="B12:D12"/>
    <mergeCell ref="S10:U10"/>
    <mergeCell ref="B11:D11"/>
    <mergeCell ref="E11:G11"/>
    <mergeCell ref="I11:K11"/>
    <mergeCell ref="N11:P11"/>
    <mergeCell ref="B8:D8"/>
    <mergeCell ref="E8:G8"/>
    <mergeCell ref="I8:K8"/>
    <mergeCell ref="N8:P8"/>
    <mergeCell ref="S8:U8"/>
    <mergeCell ref="A9:A12"/>
    <mergeCell ref="B9:D9"/>
    <mergeCell ref="E9:G9"/>
    <mergeCell ref="I9:K9"/>
    <mergeCell ref="N9:P9"/>
    <mergeCell ref="K5:N5"/>
    <mergeCell ref="O5:T5"/>
    <mergeCell ref="A7:A8"/>
    <mergeCell ref="B7:D7"/>
    <mergeCell ref="E7:G7"/>
    <mergeCell ref="H7:K7"/>
    <mergeCell ref="L7:L8"/>
    <mergeCell ref="M7:P7"/>
    <mergeCell ref="Q7:Q8"/>
    <mergeCell ref="R7:U7"/>
    <mergeCell ref="N37:P37"/>
    <mergeCell ref="P41:Q41"/>
    <mergeCell ref="A1:U1"/>
    <mergeCell ref="A3:B3"/>
    <mergeCell ref="C3:J3"/>
    <mergeCell ref="K3:N3"/>
    <mergeCell ref="O3:U3"/>
    <mergeCell ref="D4:G4"/>
    <mergeCell ref="A5:B5"/>
    <mergeCell ref="C5:J5"/>
  </mergeCells>
  <dataValidations count="3">
    <dataValidation type="list" allowBlank="1" showInputMessage="1" showErrorMessage="1" promptTitle="年代を選択してください" prompt="女30&#10;女40&#10;女50&#10;女60&#10;キャンセル" sqref="R24:R36">
      <formula1>$X$17:$X$21</formula1>
    </dataValidation>
    <dataValidation type="list" allowBlank="1" showInputMessage="1" showErrorMessage="1" promptTitle="年代を選択してください" prompt="男30&#10;男40&#10;男50&#10;男60&#10;キャンセル" sqref="R9:R21">
      <formula1>$X$12:$X$16</formula1>
    </dataValidation>
    <dataValidation type="list" allowBlank="1" showInputMessage="1" showErrorMessage="1" promptTitle="小学生、中学生、高校生は参加料区分を選択してください" prompt="小　 （小学生）&#10;中高（中学生、高校生）&#10;キャンセル" sqref="M9:M36 H9:H36">
      <formula1>$X$7:$X$9</formula1>
    </dataValidation>
  </dataValidations>
  <printOptions horizontalCentered="1"/>
  <pageMargins left="0.5118110236220472" right="0.5118110236220472" top="0.5118110236220472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showZeros="0" zoomScalePageLayoutView="0" workbookViewId="0" topLeftCell="A31">
      <selection activeCell="Z43" sqref="Z43"/>
    </sheetView>
  </sheetViews>
  <sheetFormatPr defaultColWidth="4.50390625" defaultRowHeight="20.25" customHeight="1"/>
  <cols>
    <col min="1" max="11" width="4.50390625" style="1" customWidth="1"/>
    <col min="12" max="12" width="4.50390625" style="1" hidden="1" customWidth="1"/>
    <col min="13" max="16" width="4.50390625" style="1" customWidth="1"/>
    <col min="17" max="17" width="4.50390625" style="1" hidden="1" customWidth="1"/>
    <col min="18" max="21" width="4.50390625" style="1" customWidth="1"/>
    <col min="22" max="22" width="4.50390625" style="1" hidden="1" customWidth="1"/>
    <col min="23" max="23" width="4.50390625" style="1" customWidth="1"/>
    <col min="24" max="24" width="4.50390625" style="1" hidden="1" customWidth="1"/>
    <col min="25" max="16384" width="4.50390625" style="1" customWidth="1"/>
  </cols>
  <sheetData>
    <row r="1" spans="1:22" s="5" customFormat="1" ht="20.25" customHeight="1">
      <c r="A1" s="75" t="s">
        <v>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50"/>
    </row>
    <row r="2" ht="13.5" customHeight="1"/>
    <row r="3" spans="1:22" ht="20.25" customHeight="1">
      <c r="A3" s="76" t="s">
        <v>0</v>
      </c>
      <c r="B3" s="76"/>
      <c r="C3" s="157" t="s">
        <v>51</v>
      </c>
      <c r="D3" s="157"/>
      <c r="E3" s="157"/>
      <c r="F3" s="157"/>
      <c r="G3" s="157"/>
      <c r="H3" s="157"/>
      <c r="I3" s="157"/>
      <c r="J3" s="157"/>
      <c r="K3" s="76" t="s">
        <v>2</v>
      </c>
      <c r="L3" s="76"/>
      <c r="M3" s="76"/>
      <c r="N3" s="76"/>
      <c r="O3" s="158" t="s">
        <v>55</v>
      </c>
      <c r="P3" s="158"/>
      <c r="Q3" s="158"/>
      <c r="R3" s="158"/>
      <c r="S3" s="158"/>
      <c r="T3" s="158"/>
      <c r="U3" s="158"/>
      <c r="V3" s="6"/>
    </row>
    <row r="4" spans="1:22" ht="16.5" customHeight="1">
      <c r="A4" s="47"/>
      <c r="B4" s="47"/>
      <c r="C4" s="47" t="s">
        <v>9</v>
      </c>
      <c r="D4" s="159" t="s">
        <v>54</v>
      </c>
      <c r="E4" s="159"/>
      <c r="F4" s="159"/>
      <c r="G4" s="159"/>
      <c r="H4" s="51"/>
      <c r="I4" s="51"/>
      <c r="J4" s="51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"/>
    </row>
    <row r="5" spans="1:22" ht="20.25" customHeight="1">
      <c r="A5" s="76" t="s">
        <v>3</v>
      </c>
      <c r="B5" s="76"/>
      <c r="C5" s="160" t="s">
        <v>52</v>
      </c>
      <c r="D5" s="160"/>
      <c r="E5" s="160"/>
      <c r="F5" s="160"/>
      <c r="G5" s="160"/>
      <c r="H5" s="160"/>
      <c r="I5" s="160"/>
      <c r="J5" s="160"/>
      <c r="K5" s="76" t="s">
        <v>4</v>
      </c>
      <c r="L5" s="76"/>
      <c r="M5" s="76"/>
      <c r="N5" s="76"/>
      <c r="O5" s="161" t="s">
        <v>53</v>
      </c>
      <c r="P5" s="161"/>
      <c r="Q5" s="161"/>
      <c r="R5" s="161"/>
      <c r="S5" s="161"/>
      <c r="T5" s="161"/>
      <c r="U5" s="49"/>
      <c r="V5" s="2"/>
    </row>
    <row r="6" ht="7.5" customHeight="1"/>
    <row r="7" spans="1:25" ht="18.75" customHeight="1">
      <c r="A7" s="82" t="s">
        <v>1</v>
      </c>
      <c r="B7" s="84" t="s">
        <v>5</v>
      </c>
      <c r="C7" s="85"/>
      <c r="D7" s="86"/>
      <c r="E7" s="84" t="s">
        <v>6</v>
      </c>
      <c r="F7" s="85"/>
      <c r="G7" s="85"/>
      <c r="H7" s="87" t="s">
        <v>7</v>
      </c>
      <c r="I7" s="88"/>
      <c r="J7" s="88"/>
      <c r="K7" s="89"/>
      <c r="L7" s="90" t="s">
        <v>39</v>
      </c>
      <c r="M7" s="92" t="s">
        <v>8</v>
      </c>
      <c r="N7" s="92"/>
      <c r="O7" s="92"/>
      <c r="P7" s="92"/>
      <c r="Q7" s="93" t="s">
        <v>39</v>
      </c>
      <c r="R7" s="95" t="s">
        <v>43</v>
      </c>
      <c r="S7" s="95"/>
      <c r="T7" s="95"/>
      <c r="U7" s="95"/>
      <c r="V7" s="93" t="s">
        <v>39</v>
      </c>
      <c r="X7" s="3" t="s">
        <v>11</v>
      </c>
      <c r="Y7" s="3"/>
    </row>
    <row r="8" spans="1:24" ht="18.75" customHeight="1">
      <c r="A8" s="83"/>
      <c r="B8" s="96" t="s">
        <v>37</v>
      </c>
      <c r="C8" s="97"/>
      <c r="D8" s="97"/>
      <c r="E8" s="96" t="s">
        <v>37</v>
      </c>
      <c r="F8" s="97"/>
      <c r="G8" s="97"/>
      <c r="H8" s="22" t="s">
        <v>14</v>
      </c>
      <c r="I8" s="96" t="s">
        <v>37</v>
      </c>
      <c r="J8" s="97"/>
      <c r="K8" s="97"/>
      <c r="L8" s="91"/>
      <c r="M8" s="26" t="s">
        <v>14</v>
      </c>
      <c r="N8" s="96" t="s">
        <v>37</v>
      </c>
      <c r="O8" s="97"/>
      <c r="P8" s="97"/>
      <c r="Q8" s="94"/>
      <c r="R8" s="27" t="s">
        <v>14</v>
      </c>
      <c r="S8" s="96" t="s">
        <v>37</v>
      </c>
      <c r="T8" s="97"/>
      <c r="U8" s="97"/>
      <c r="V8" s="94"/>
      <c r="X8" s="3" t="s">
        <v>23</v>
      </c>
    </row>
    <row r="9" spans="1:24" ht="18.75" customHeight="1">
      <c r="A9" s="162" t="s">
        <v>65</v>
      </c>
      <c r="B9" s="165" t="s">
        <v>58</v>
      </c>
      <c r="C9" s="166"/>
      <c r="D9" s="166"/>
      <c r="E9" s="101"/>
      <c r="F9" s="101"/>
      <c r="G9" s="101"/>
      <c r="H9" s="23"/>
      <c r="I9" s="165" t="s">
        <v>58</v>
      </c>
      <c r="J9" s="166"/>
      <c r="K9" s="166"/>
      <c r="L9" s="19" t="str">
        <f>IF(I9="","",C3)</f>
        <v>出雲卓球愛好会</v>
      </c>
      <c r="M9" s="199" t="s">
        <v>11</v>
      </c>
      <c r="N9" s="167" t="s">
        <v>67</v>
      </c>
      <c r="O9" s="168"/>
      <c r="P9" s="165"/>
      <c r="Q9" s="19" t="str">
        <f>IF(N9="","",C3)</f>
        <v>出雲卓球愛好会</v>
      </c>
      <c r="R9" s="63" t="s">
        <v>17</v>
      </c>
      <c r="S9" s="167" t="s">
        <v>57</v>
      </c>
      <c r="T9" s="168"/>
      <c r="U9" s="165"/>
      <c r="V9" s="14" t="str">
        <f>IF(S9="","",C3)</f>
        <v>出雲卓球愛好会</v>
      </c>
      <c r="W9" s="9"/>
      <c r="X9" s="3"/>
    </row>
    <row r="10" spans="1:24" ht="18.75" customHeight="1">
      <c r="A10" s="163"/>
      <c r="B10" s="169" t="s">
        <v>59</v>
      </c>
      <c r="C10" s="169"/>
      <c r="D10" s="170"/>
      <c r="E10" s="104"/>
      <c r="F10" s="104"/>
      <c r="G10" s="104"/>
      <c r="H10" s="24"/>
      <c r="I10" s="169" t="s">
        <v>59</v>
      </c>
      <c r="J10" s="169"/>
      <c r="K10" s="170"/>
      <c r="L10" s="14" t="str">
        <f>IF(I10="","",C3)</f>
        <v>出雲卓球愛好会</v>
      </c>
      <c r="M10" s="59" t="s">
        <v>11</v>
      </c>
      <c r="N10" s="171" t="s">
        <v>67</v>
      </c>
      <c r="O10" s="169"/>
      <c r="P10" s="170"/>
      <c r="Q10" s="14" t="str">
        <f>IF(N10="","",C3)</f>
        <v>出雲卓球愛好会</v>
      </c>
      <c r="R10" s="64" t="s">
        <v>18</v>
      </c>
      <c r="S10" s="171" t="s">
        <v>61</v>
      </c>
      <c r="T10" s="169"/>
      <c r="U10" s="170"/>
      <c r="V10" s="14" t="str">
        <f>IF(S10="","",C3)</f>
        <v>出雲卓球愛好会</v>
      </c>
      <c r="X10" s="3"/>
    </row>
    <row r="11" spans="1:24" ht="18.75" customHeight="1">
      <c r="A11" s="163"/>
      <c r="B11" s="169" t="s">
        <v>56</v>
      </c>
      <c r="C11" s="169"/>
      <c r="D11" s="170"/>
      <c r="E11" s="104"/>
      <c r="F11" s="104"/>
      <c r="G11" s="104"/>
      <c r="H11" s="59"/>
      <c r="I11" s="171" t="s">
        <v>59</v>
      </c>
      <c r="J11" s="169"/>
      <c r="K11" s="170"/>
      <c r="L11" s="14" t="str">
        <f>IF(I11="","",C3)</f>
        <v>出雲卓球愛好会</v>
      </c>
      <c r="M11" s="59" t="s">
        <v>11</v>
      </c>
      <c r="N11" s="171" t="s">
        <v>67</v>
      </c>
      <c r="O11" s="169"/>
      <c r="P11" s="170"/>
      <c r="Q11" s="14" t="str">
        <f>IF(N11="","",C3)</f>
        <v>出雲卓球愛好会</v>
      </c>
      <c r="R11" s="29"/>
      <c r="S11" s="105"/>
      <c r="T11" s="102"/>
      <c r="U11" s="103"/>
      <c r="V11" s="14">
        <f>IF(S11="","",C3)</f>
      </c>
      <c r="X11" s="3"/>
    </row>
    <row r="12" spans="1:24" ht="18.75" customHeight="1">
      <c r="A12" s="164"/>
      <c r="B12" s="172" t="s">
        <v>59</v>
      </c>
      <c r="C12" s="172"/>
      <c r="D12" s="173"/>
      <c r="E12" s="104"/>
      <c r="F12" s="104"/>
      <c r="G12" s="104"/>
      <c r="H12" s="59"/>
      <c r="I12" s="171" t="s">
        <v>59</v>
      </c>
      <c r="J12" s="169"/>
      <c r="K12" s="170"/>
      <c r="L12" s="14" t="str">
        <f>IF(I12="","",C3)</f>
        <v>出雲卓球愛好会</v>
      </c>
      <c r="M12" s="24"/>
      <c r="N12" s="105"/>
      <c r="O12" s="102"/>
      <c r="P12" s="103"/>
      <c r="Q12" s="14">
        <f>IF(N12="","",C3)</f>
      </c>
      <c r="R12" s="29"/>
      <c r="S12" s="105"/>
      <c r="T12" s="102"/>
      <c r="U12" s="103"/>
      <c r="V12" s="14">
        <f>IF(S12="","",C3)</f>
      </c>
      <c r="X12" s="1" t="s">
        <v>15</v>
      </c>
    </row>
    <row r="13" spans="1:24" ht="18.75" customHeight="1">
      <c r="A13" s="162" t="s">
        <v>66</v>
      </c>
      <c r="B13" s="168" t="s">
        <v>60</v>
      </c>
      <c r="C13" s="168"/>
      <c r="D13" s="165"/>
      <c r="E13" s="104"/>
      <c r="F13" s="104"/>
      <c r="G13" s="104"/>
      <c r="H13" s="59" t="s">
        <v>23</v>
      </c>
      <c r="I13" s="171" t="s">
        <v>60</v>
      </c>
      <c r="J13" s="169"/>
      <c r="K13" s="170"/>
      <c r="L13" s="14" t="str">
        <f>IF(I13="","",C3)</f>
        <v>出雲卓球愛好会</v>
      </c>
      <c r="M13" s="24"/>
      <c r="N13" s="104"/>
      <c r="O13" s="104"/>
      <c r="P13" s="104"/>
      <c r="Q13" s="14">
        <f>IF(N13="","",C3)</f>
      </c>
      <c r="R13" s="29"/>
      <c r="S13" s="105"/>
      <c r="T13" s="102"/>
      <c r="U13" s="103"/>
      <c r="V13" s="14">
        <f>IF(S13="","",C3)</f>
      </c>
      <c r="X13" s="1" t="s">
        <v>16</v>
      </c>
    </row>
    <row r="14" spans="1:24" ht="18.75" customHeight="1">
      <c r="A14" s="163"/>
      <c r="B14" s="169" t="s">
        <v>60</v>
      </c>
      <c r="C14" s="169"/>
      <c r="D14" s="170"/>
      <c r="E14" s="104"/>
      <c r="F14" s="104"/>
      <c r="G14" s="104"/>
      <c r="H14" s="59" t="s">
        <v>23</v>
      </c>
      <c r="I14" s="171" t="s">
        <v>60</v>
      </c>
      <c r="J14" s="169"/>
      <c r="K14" s="170"/>
      <c r="L14" s="14" t="str">
        <f>IF(I14="","",C3)</f>
        <v>出雲卓球愛好会</v>
      </c>
      <c r="M14" s="24"/>
      <c r="N14" s="104"/>
      <c r="O14" s="104"/>
      <c r="P14" s="104"/>
      <c r="Q14" s="14">
        <f>IF(N14="","",C3)</f>
      </c>
      <c r="R14" s="29"/>
      <c r="S14" s="105"/>
      <c r="T14" s="102"/>
      <c r="U14" s="103"/>
      <c r="V14" s="14">
        <f>IF(S14="","",C3)</f>
      </c>
      <c r="X14" s="1" t="s">
        <v>17</v>
      </c>
    </row>
    <row r="15" spans="1:24" ht="18.75" customHeight="1">
      <c r="A15" s="163"/>
      <c r="B15" s="169" t="s">
        <v>60</v>
      </c>
      <c r="C15" s="169"/>
      <c r="D15" s="170"/>
      <c r="E15" s="104"/>
      <c r="F15" s="104"/>
      <c r="G15" s="104"/>
      <c r="H15" s="59" t="s">
        <v>23</v>
      </c>
      <c r="I15" s="171" t="s">
        <v>60</v>
      </c>
      <c r="J15" s="169"/>
      <c r="K15" s="170"/>
      <c r="L15" s="14" t="str">
        <f>IF(I15="","",C3)</f>
        <v>出雲卓球愛好会</v>
      </c>
      <c r="M15" s="24"/>
      <c r="N15" s="104"/>
      <c r="O15" s="104"/>
      <c r="P15" s="104"/>
      <c r="Q15" s="14">
        <f>IF(N15="","",C3)</f>
      </c>
      <c r="R15" s="29"/>
      <c r="S15" s="105"/>
      <c r="T15" s="102"/>
      <c r="U15" s="103"/>
      <c r="V15" s="14">
        <f>IF(S15="","",C3)</f>
      </c>
      <c r="X15" s="1" t="s">
        <v>18</v>
      </c>
    </row>
    <row r="16" spans="1:23" ht="18.75" customHeight="1">
      <c r="A16" s="164"/>
      <c r="B16" s="172" t="s">
        <v>60</v>
      </c>
      <c r="C16" s="172"/>
      <c r="D16" s="173"/>
      <c r="E16" s="104"/>
      <c r="F16" s="104"/>
      <c r="G16" s="104"/>
      <c r="H16" s="59" t="s">
        <v>23</v>
      </c>
      <c r="I16" s="171" t="s">
        <v>60</v>
      </c>
      <c r="J16" s="169"/>
      <c r="K16" s="170"/>
      <c r="L16" s="14" t="str">
        <f>IF(I16="","",C3)</f>
        <v>出雲卓球愛好会</v>
      </c>
      <c r="M16" s="24"/>
      <c r="N16" s="104"/>
      <c r="O16" s="104"/>
      <c r="P16" s="104"/>
      <c r="Q16" s="14">
        <f>IF(N16="","",C3)</f>
      </c>
      <c r="R16" s="29"/>
      <c r="S16" s="105"/>
      <c r="T16" s="102"/>
      <c r="U16" s="103"/>
      <c r="V16" s="14">
        <f aca="true" t="shared" si="0" ref="V16:V21">IF(S16="","",C4)</f>
      </c>
      <c r="W16" s="9"/>
    </row>
    <row r="17" spans="1:24" ht="18.75" customHeight="1">
      <c r="A17" s="4"/>
      <c r="B17" s="102"/>
      <c r="C17" s="102"/>
      <c r="D17" s="103"/>
      <c r="E17" s="104"/>
      <c r="F17" s="104"/>
      <c r="G17" s="104"/>
      <c r="H17" s="24"/>
      <c r="I17" s="104"/>
      <c r="J17" s="104"/>
      <c r="K17" s="104"/>
      <c r="L17" s="14">
        <f>IF(I17="","",C3)</f>
      </c>
      <c r="M17" s="24"/>
      <c r="N17" s="104"/>
      <c r="O17" s="104"/>
      <c r="P17" s="104"/>
      <c r="Q17" s="14">
        <f>IF(N17="","",C3)</f>
      </c>
      <c r="R17" s="29"/>
      <c r="S17" s="105"/>
      <c r="T17" s="102"/>
      <c r="U17" s="103"/>
      <c r="V17" s="14">
        <f t="shared" si="0"/>
      </c>
      <c r="X17" s="1" t="s">
        <v>19</v>
      </c>
    </row>
    <row r="18" spans="1:24" ht="18.75" customHeight="1">
      <c r="A18" s="4"/>
      <c r="B18" s="102"/>
      <c r="C18" s="102"/>
      <c r="D18" s="103"/>
      <c r="E18" s="104"/>
      <c r="F18" s="104"/>
      <c r="G18" s="104"/>
      <c r="H18" s="24"/>
      <c r="I18" s="104"/>
      <c r="J18" s="104"/>
      <c r="K18" s="104"/>
      <c r="L18" s="14">
        <f>IF(I18="","",C3)</f>
      </c>
      <c r="M18" s="24"/>
      <c r="N18" s="104"/>
      <c r="O18" s="104"/>
      <c r="P18" s="104"/>
      <c r="Q18" s="14">
        <f>IF(N18="","",C3)</f>
      </c>
      <c r="R18" s="29"/>
      <c r="S18" s="105"/>
      <c r="T18" s="102"/>
      <c r="U18" s="103"/>
      <c r="V18" s="14">
        <f t="shared" si="0"/>
      </c>
      <c r="X18" s="1" t="s">
        <v>20</v>
      </c>
    </row>
    <row r="19" spans="1:24" ht="18.75" customHeight="1">
      <c r="A19" s="4"/>
      <c r="B19" s="102"/>
      <c r="C19" s="102"/>
      <c r="D19" s="103"/>
      <c r="E19" s="104"/>
      <c r="F19" s="104"/>
      <c r="G19" s="104"/>
      <c r="H19" s="24"/>
      <c r="I19" s="104"/>
      <c r="J19" s="104"/>
      <c r="K19" s="104"/>
      <c r="L19" s="14">
        <f>IF(I19="","",C3)</f>
      </c>
      <c r="M19" s="24"/>
      <c r="N19" s="104"/>
      <c r="O19" s="104"/>
      <c r="P19" s="104"/>
      <c r="Q19" s="14">
        <f>IF(N19="","",C3)</f>
      </c>
      <c r="R19" s="29"/>
      <c r="S19" s="105"/>
      <c r="T19" s="102"/>
      <c r="U19" s="103"/>
      <c r="V19" s="14">
        <f t="shared" si="0"/>
      </c>
      <c r="X19" s="1" t="s">
        <v>21</v>
      </c>
    </row>
    <row r="20" spans="1:24" ht="18.75" customHeight="1">
      <c r="A20" s="4"/>
      <c r="B20" s="102"/>
      <c r="C20" s="102"/>
      <c r="D20" s="103"/>
      <c r="E20" s="104"/>
      <c r="F20" s="104"/>
      <c r="G20" s="104"/>
      <c r="H20" s="24"/>
      <c r="I20" s="104"/>
      <c r="J20" s="104"/>
      <c r="K20" s="104"/>
      <c r="L20" s="14">
        <f>IF(I20="","",C3)</f>
      </c>
      <c r="M20" s="24"/>
      <c r="N20" s="104"/>
      <c r="O20" s="104"/>
      <c r="P20" s="104"/>
      <c r="Q20" s="14">
        <f>IF(N20="","",C3)</f>
      </c>
      <c r="R20" s="29"/>
      <c r="S20" s="105"/>
      <c r="T20" s="102"/>
      <c r="U20" s="103"/>
      <c r="V20" s="14">
        <f t="shared" si="0"/>
      </c>
      <c r="X20" s="1" t="s">
        <v>22</v>
      </c>
    </row>
    <row r="21" spans="1:22" ht="18.75" customHeight="1">
      <c r="A21" s="4"/>
      <c r="B21" s="102"/>
      <c r="C21" s="102"/>
      <c r="D21" s="103"/>
      <c r="E21" s="104"/>
      <c r="F21" s="104"/>
      <c r="G21" s="104"/>
      <c r="H21" s="24"/>
      <c r="I21" s="104"/>
      <c r="J21" s="104"/>
      <c r="K21" s="104"/>
      <c r="L21" s="14">
        <f>IF(I21="","",C3)</f>
      </c>
      <c r="M21" s="24"/>
      <c r="N21" s="104"/>
      <c r="O21" s="104"/>
      <c r="P21" s="104"/>
      <c r="Q21" s="14">
        <f>IF(N21="","",C3)</f>
      </c>
      <c r="R21" s="29"/>
      <c r="S21" s="105"/>
      <c r="T21" s="102"/>
      <c r="U21" s="103"/>
      <c r="V21" s="14">
        <f t="shared" si="0"/>
      </c>
    </row>
    <row r="22" spans="1:22" ht="18.75" customHeight="1">
      <c r="A22" s="4"/>
      <c r="B22" s="102"/>
      <c r="C22" s="102"/>
      <c r="D22" s="103"/>
      <c r="E22" s="104"/>
      <c r="F22" s="104"/>
      <c r="G22" s="104"/>
      <c r="H22" s="24"/>
      <c r="I22" s="104"/>
      <c r="J22" s="104"/>
      <c r="K22" s="104"/>
      <c r="L22" s="14">
        <f>IF(I22="","",C3)</f>
      </c>
      <c r="M22" s="24"/>
      <c r="N22" s="104"/>
      <c r="O22" s="104"/>
      <c r="P22" s="104"/>
      <c r="Q22" s="14">
        <f>IF(N22="","",C3)</f>
      </c>
      <c r="R22" s="112" t="s">
        <v>44</v>
      </c>
      <c r="S22" s="113"/>
      <c r="T22" s="113"/>
      <c r="U22" s="114"/>
      <c r="V22" s="121" t="s">
        <v>45</v>
      </c>
    </row>
    <row r="23" spans="1:23" ht="18.75" customHeight="1">
      <c r="A23" s="4"/>
      <c r="B23" s="102"/>
      <c r="C23" s="102"/>
      <c r="D23" s="103"/>
      <c r="E23" s="104"/>
      <c r="F23" s="104"/>
      <c r="G23" s="104"/>
      <c r="H23" s="24"/>
      <c r="I23" s="104"/>
      <c r="J23" s="104"/>
      <c r="K23" s="104"/>
      <c r="L23" s="14">
        <f>IF(I23="","",C3)</f>
      </c>
      <c r="M23" s="24"/>
      <c r="N23" s="104"/>
      <c r="O23" s="104"/>
      <c r="P23" s="104"/>
      <c r="Q23" s="55">
        <f>IF(N23="","",C3)</f>
      </c>
      <c r="R23" s="56" t="s">
        <v>14</v>
      </c>
      <c r="S23" s="84" t="s">
        <v>37</v>
      </c>
      <c r="T23" s="85"/>
      <c r="U23" s="85"/>
      <c r="V23" s="122"/>
      <c r="W23" s="9"/>
    </row>
    <row r="24" spans="1:22" ht="18.75" customHeight="1">
      <c r="A24" s="4"/>
      <c r="B24" s="102"/>
      <c r="C24" s="102"/>
      <c r="D24" s="103"/>
      <c r="E24" s="104"/>
      <c r="F24" s="104"/>
      <c r="G24" s="104"/>
      <c r="H24" s="24"/>
      <c r="I24" s="104"/>
      <c r="J24" s="104"/>
      <c r="K24" s="104"/>
      <c r="L24" s="14">
        <f>IF(I24="","",C3)</f>
      </c>
      <c r="M24" s="24"/>
      <c r="N24" s="104"/>
      <c r="O24" s="104"/>
      <c r="P24" s="104"/>
      <c r="Q24" s="55">
        <f>IF(N24="","",C3)</f>
      </c>
      <c r="R24" s="59" t="s">
        <v>21</v>
      </c>
      <c r="S24" s="174" t="s">
        <v>61</v>
      </c>
      <c r="T24" s="174"/>
      <c r="U24" s="175"/>
      <c r="V24" s="19">
        <f>IF(S24="","",C1)</f>
        <v>0</v>
      </c>
    </row>
    <row r="25" spans="1:22" ht="18.75" customHeight="1">
      <c r="A25" s="4"/>
      <c r="B25" s="102"/>
      <c r="C25" s="102"/>
      <c r="D25" s="103"/>
      <c r="E25" s="104"/>
      <c r="F25" s="104"/>
      <c r="G25" s="104"/>
      <c r="H25" s="24"/>
      <c r="I25" s="104"/>
      <c r="J25" s="104"/>
      <c r="K25" s="104"/>
      <c r="L25" s="14">
        <f>IF(I25="","",C3)</f>
      </c>
      <c r="M25" s="24"/>
      <c r="N25" s="104"/>
      <c r="O25" s="104"/>
      <c r="P25" s="104"/>
      <c r="Q25" s="55">
        <f>IF(N25="","",C3)</f>
      </c>
      <c r="R25" s="24"/>
      <c r="S25" s="102"/>
      <c r="T25" s="102"/>
      <c r="U25" s="103"/>
      <c r="V25" s="14">
        <f>IF(S25="","",C2)</f>
      </c>
    </row>
    <row r="26" spans="1:22" ht="18.75" customHeight="1">
      <c r="A26" s="4"/>
      <c r="B26" s="102"/>
      <c r="C26" s="102"/>
      <c r="D26" s="103"/>
      <c r="E26" s="104"/>
      <c r="F26" s="104"/>
      <c r="G26" s="104"/>
      <c r="H26" s="24"/>
      <c r="I26" s="104"/>
      <c r="J26" s="104"/>
      <c r="K26" s="104"/>
      <c r="L26" s="14">
        <f>IF(I26="","",C3)</f>
      </c>
      <c r="M26" s="24"/>
      <c r="N26" s="104"/>
      <c r="O26" s="104"/>
      <c r="P26" s="104"/>
      <c r="Q26" s="55">
        <f>IF(N26="","",C3)</f>
      </c>
      <c r="R26" s="24"/>
      <c r="S26" s="102"/>
      <c r="T26" s="102"/>
      <c r="U26" s="103"/>
      <c r="V26" s="14">
        <f>IF(S26="","",C3)</f>
      </c>
    </row>
    <row r="27" spans="1:22" ht="18.75" customHeight="1">
      <c r="A27" s="4"/>
      <c r="B27" s="102"/>
      <c r="C27" s="102"/>
      <c r="D27" s="103"/>
      <c r="E27" s="104"/>
      <c r="F27" s="104"/>
      <c r="G27" s="104"/>
      <c r="H27" s="24"/>
      <c r="I27" s="104"/>
      <c r="J27" s="104"/>
      <c r="K27" s="104"/>
      <c r="L27" s="14">
        <f>IF(I27="","",C3)</f>
      </c>
      <c r="M27" s="24"/>
      <c r="N27" s="104"/>
      <c r="O27" s="104"/>
      <c r="P27" s="104"/>
      <c r="Q27" s="55">
        <f>IF(N27="","",C3)</f>
      </c>
      <c r="R27" s="24"/>
      <c r="S27" s="102"/>
      <c r="T27" s="102"/>
      <c r="U27" s="103"/>
      <c r="V27" s="14">
        <f>IF(S27="","",C3)</f>
      </c>
    </row>
    <row r="28" spans="1:22" ht="18.75" customHeight="1">
      <c r="A28" s="4"/>
      <c r="B28" s="102"/>
      <c r="C28" s="102"/>
      <c r="D28" s="103"/>
      <c r="E28" s="104"/>
      <c r="F28" s="104"/>
      <c r="G28" s="104"/>
      <c r="H28" s="24"/>
      <c r="I28" s="104"/>
      <c r="J28" s="104"/>
      <c r="K28" s="104"/>
      <c r="L28" s="14">
        <f>IF(I28="","",C3)</f>
      </c>
      <c r="M28" s="24"/>
      <c r="N28" s="104"/>
      <c r="O28" s="104"/>
      <c r="P28" s="104"/>
      <c r="Q28" s="55">
        <f>IF(N28="","",C3)</f>
      </c>
      <c r="R28" s="24"/>
      <c r="S28" s="102"/>
      <c r="T28" s="102"/>
      <c r="U28" s="103"/>
      <c r="V28" s="14">
        <f>IF(S28="","",C3)</f>
      </c>
    </row>
    <row r="29" spans="1:22" ht="18.75" customHeight="1">
      <c r="A29" s="4"/>
      <c r="B29" s="102"/>
      <c r="C29" s="102"/>
      <c r="D29" s="103"/>
      <c r="E29" s="104"/>
      <c r="F29" s="104"/>
      <c r="G29" s="104"/>
      <c r="H29" s="24"/>
      <c r="I29" s="104"/>
      <c r="J29" s="104"/>
      <c r="K29" s="104"/>
      <c r="L29" s="14">
        <f>IF(I29="","",C3)</f>
      </c>
      <c r="M29" s="24"/>
      <c r="N29" s="104"/>
      <c r="O29" s="104"/>
      <c r="P29" s="104"/>
      <c r="Q29" s="55">
        <f>IF(N29="","",C3)</f>
      </c>
      <c r="R29" s="24"/>
      <c r="S29" s="102"/>
      <c r="T29" s="102"/>
      <c r="U29" s="103"/>
      <c r="V29" s="14">
        <f>IF(S29="","",C3)</f>
      </c>
    </row>
    <row r="30" spans="1:23" ht="18.75" customHeight="1">
      <c r="A30" s="4"/>
      <c r="B30" s="102"/>
      <c r="C30" s="102"/>
      <c r="D30" s="103"/>
      <c r="E30" s="104"/>
      <c r="F30" s="104"/>
      <c r="G30" s="104"/>
      <c r="H30" s="24"/>
      <c r="I30" s="104"/>
      <c r="J30" s="104"/>
      <c r="K30" s="104"/>
      <c r="L30" s="14">
        <f>IF(I30="","",C3)</f>
      </c>
      <c r="M30" s="24"/>
      <c r="N30" s="104"/>
      <c r="O30" s="104"/>
      <c r="P30" s="104"/>
      <c r="Q30" s="55">
        <f>IF(N30="","",C3)</f>
      </c>
      <c r="R30" s="24"/>
      <c r="S30" s="102"/>
      <c r="T30" s="102"/>
      <c r="U30" s="103"/>
      <c r="V30" s="14">
        <f>IF(S30="","",C4)</f>
      </c>
      <c r="W30" s="9"/>
    </row>
    <row r="31" spans="1:22" ht="18.75" customHeight="1">
      <c r="A31" s="4"/>
      <c r="B31" s="102"/>
      <c r="C31" s="102"/>
      <c r="D31" s="103"/>
      <c r="E31" s="104"/>
      <c r="F31" s="104"/>
      <c r="G31" s="104"/>
      <c r="H31" s="24"/>
      <c r="I31" s="104"/>
      <c r="J31" s="104"/>
      <c r="K31" s="104"/>
      <c r="L31" s="14">
        <f>IF(I31="","",C3)</f>
      </c>
      <c r="M31" s="24"/>
      <c r="N31" s="104"/>
      <c r="O31" s="104"/>
      <c r="P31" s="104"/>
      <c r="Q31" s="55">
        <f>IF(N31="","",C3)</f>
      </c>
      <c r="R31" s="24"/>
      <c r="S31" s="102"/>
      <c r="T31" s="102"/>
      <c r="U31" s="103"/>
      <c r="V31" s="14">
        <f>IF(S31="","",C3)</f>
      </c>
    </row>
    <row r="32" spans="1:22" ht="18.75" customHeight="1">
      <c r="A32" s="4"/>
      <c r="B32" s="102"/>
      <c r="C32" s="102"/>
      <c r="D32" s="103"/>
      <c r="E32" s="104"/>
      <c r="F32" s="104"/>
      <c r="G32" s="104"/>
      <c r="H32" s="24"/>
      <c r="I32" s="104"/>
      <c r="J32" s="104"/>
      <c r="K32" s="104"/>
      <c r="L32" s="14">
        <f>IF(I32="","",C3)</f>
      </c>
      <c r="M32" s="24"/>
      <c r="N32" s="104"/>
      <c r="O32" s="104"/>
      <c r="P32" s="104"/>
      <c r="Q32" s="55">
        <f>IF(N32="","",C3)</f>
      </c>
      <c r="R32" s="24"/>
      <c r="S32" s="102"/>
      <c r="T32" s="102"/>
      <c r="U32" s="103"/>
      <c r="V32" s="14">
        <f>IF(S32="","",C3)</f>
      </c>
    </row>
    <row r="33" spans="1:22" ht="18.75" customHeight="1">
      <c r="A33" s="4"/>
      <c r="B33" s="102"/>
      <c r="C33" s="102"/>
      <c r="D33" s="103"/>
      <c r="E33" s="104"/>
      <c r="F33" s="104"/>
      <c r="G33" s="104"/>
      <c r="H33" s="24"/>
      <c r="I33" s="104"/>
      <c r="J33" s="104"/>
      <c r="K33" s="104"/>
      <c r="L33" s="14">
        <f>IF(I33="","",C3)</f>
      </c>
      <c r="M33" s="24"/>
      <c r="N33" s="104"/>
      <c r="O33" s="104"/>
      <c r="P33" s="104"/>
      <c r="Q33" s="55">
        <f>IF(N33="","",C3)</f>
      </c>
      <c r="R33" s="24"/>
      <c r="S33" s="102"/>
      <c r="T33" s="102"/>
      <c r="U33" s="103"/>
      <c r="V33" s="14">
        <f>IF(S33="","",C3)</f>
      </c>
    </row>
    <row r="34" spans="1:22" ht="18.75" customHeight="1">
      <c r="A34" s="4"/>
      <c r="B34" s="102"/>
      <c r="C34" s="102"/>
      <c r="D34" s="103"/>
      <c r="E34" s="104"/>
      <c r="F34" s="104"/>
      <c r="G34" s="104"/>
      <c r="H34" s="24"/>
      <c r="I34" s="104"/>
      <c r="J34" s="104"/>
      <c r="K34" s="104"/>
      <c r="L34" s="14">
        <f>IF(I34="","",C3)</f>
      </c>
      <c r="M34" s="24"/>
      <c r="N34" s="104"/>
      <c r="O34" s="104"/>
      <c r="P34" s="104"/>
      <c r="Q34" s="55">
        <f>IF(N34="","",C3)</f>
      </c>
      <c r="R34" s="24"/>
      <c r="S34" s="102"/>
      <c r="T34" s="102"/>
      <c r="U34" s="103"/>
      <c r="V34" s="14">
        <f>IF(S34="","",C3)</f>
      </c>
    </row>
    <row r="35" spans="1:22" ht="18.75" customHeight="1">
      <c r="A35" s="4"/>
      <c r="B35" s="102"/>
      <c r="C35" s="102"/>
      <c r="D35" s="103"/>
      <c r="E35" s="104"/>
      <c r="F35" s="104"/>
      <c r="G35" s="104"/>
      <c r="H35" s="24"/>
      <c r="I35" s="104"/>
      <c r="J35" s="104"/>
      <c r="K35" s="104"/>
      <c r="L35" s="14">
        <f>IF(I35="","",C3)</f>
      </c>
      <c r="M35" s="24"/>
      <c r="N35" s="104"/>
      <c r="O35" s="104"/>
      <c r="P35" s="104"/>
      <c r="Q35" s="55">
        <f>IF(N35="","",C3)</f>
      </c>
      <c r="R35" s="24"/>
      <c r="S35" s="102"/>
      <c r="T35" s="102"/>
      <c r="U35" s="103"/>
      <c r="V35" s="14">
        <f>IF(S35="","",C3)</f>
      </c>
    </row>
    <row r="36" spans="1:22" ht="18.75" customHeight="1">
      <c r="A36" s="11"/>
      <c r="B36" s="124"/>
      <c r="C36" s="76"/>
      <c r="D36" s="96"/>
      <c r="E36" s="124"/>
      <c r="F36" s="76"/>
      <c r="G36" s="96"/>
      <c r="H36" s="25"/>
      <c r="I36" s="124"/>
      <c r="J36" s="76"/>
      <c r="K36" s="96"/>
      <c r="L36" s="20">
        <f>IF(I36="","",C3)</f>
      </c>
      <c r="M36" s="25"/>
      <c r="N36" s="124"/>
      <c r="O36" s="76"/>
      <c r="P36" s="96"/>
      <c r="Q36" s="57">
        <f>IF(N36="","",C3)</f>
      </c>
      <c r="R36" s="25"/>
      <c r="S36" s="76"/>
      <c r="T36" s="76"/>
      <c r="U36" s="96"/>
      <c r="V36" s="20">
        <f>IF(S36="","",C3)</f>
      </c>
    </row>
    <row r="37" spans="1:22" ht="18.75" customHeight="1" hidden="1">
      <c r="A37" s="41"/>
      <c r="B37" s="12"/>
      <c r="C37" s="12"/>
      <c r="D37" s="12"/>
      <c r="E37" s="12"/>
      <c r="F37" s="12"/>
      <c r="G37" s="184" t="s">
        <v>42</v>
      </c>
      <c r="H37" s="52">
        <f>((COUNTA(I9:K36))-H38-H39)+(COUNTA(S9:U21))</f>
        <v>6</v>
      </c>
      <c r="I37" s="186" t="s">
        <v>12</v>
      </c>
      <c r="J37" s="187"/>
      <c r="K37" s="12"/>
      <c r="L37" s="188" t="s">
        <v>41</v>
      </c>
      <c r="M37" s="53">
        <f>((COUNTA(N9:P36))-M38-M39)+(COUNTA(S24:U36))</f>
        <v>1</v>
      </c>
      <c r="N37" s="190" t="s">
        <v>12</v>
      </c>
      <c r="O37" s="191"/>
      <c r="P37" s="176">
        <f>(H37+M37)*700</f>
        <v>4900</v>
      </c>
      <c r="Q37" s="176"/>
      <c r="R37" s="12"/>
      <c r="S37" s="12"/>
      <c r="T37" s="12"/>
      <c r="U37" s="12"/>
      <c r="V37" s="58"/>
    </row>
    <row r="38" spans="1:22" ht="18.75" customHeight="1" hidden="1">
      <c r="A38" s="41"/>
      <c r="B38" s="12"/>
      <c r="C38" s="12"/>
      <c r="D38" s="12"/>
      <c r="E38" s="12"/>
      <c r="F38" s="12"/>
      <c r="G38" s="185"/>
      <c r="H38" s="45">
        <f>COUNTIF(H9:H36,"中高")</f>
        <v>4</v>
      </c>
      <c r="I38" s="143" t="s">
        <v>38</v>
      </c>
      <c r="J38" s="177"/>
      <c r="K38" s="12"/>
      <c r="L38" s="189"/>
      <c r="M38" s="54">
        <f>COUNTIF(M9:M36,"中高")</f>
        <v>0</v>
      </c>
      <c r="N38" s="130" t="s">
        <v>40</v>
      </c>
      <c r="O38" s="178"/>
      <c r="P38" s="135">
        <f>(H38+M38)*500</f>
        <v>2000</v>
      </c>
      <c r="Q38" s="135"/>
      <c r="R38" s="12"/>
      <c r="S38" s="12"/>
      <c r="T38" s="12"/>
      <c r="U38" s="12"/>
      <c r="V38" s="9"/>
    </row>
    <row r="39" spans="1:22" ht="18.75" customHeight="1" hidden="1">
      <c r="A39" s="41"/>
      <c r="B39" s="12"/>
      <c r="C39" s="12"/>
      <c r="D39" s="12"/>
      <c r="E39" s="12"/>
      <c r="F39" s="12"/>
      <c r="G39" s="185"/>
      <c r="H39" s="46">
        <f>COUNTIF(H9:H36,"小")</f>
        <v>0</v>
      </c>
      <c r="I39" s="179" t="s">
        <v>13</v>
      </c>
      <c r="J39" s="180"/>
      <c r="K39" s="12"/>
      <c r="L39" s="189"/>
      <c r="M39" s="54">
        <f>COUNTIF(M9:M36,"小")</f>
        <v>3</v>
      </c>
      <c r="N39" s="181" t="s">
        <v>13</v>
      </c>
      <c r="O39" s="182"/>
      <c r="P39" s="136">
        <f>(H39+M39)*400</f>
        <v>1200</v>
      </c>
      <c r="Q39" s="136"/>
      <c r="R39" s="12"/>
      <c r="S39" s="12"/>
      <c r="T39" s="12"/>
      <c r="U39" s="12"/>
      <c r="V39" s="9"/>
    </row>
    <row r="40" spans="1:22" ht="18.75" customHeight="1">
      <c r="A40" s="147" t="s">
        <v>50</v>
      </c>
      <c r="B40" s="147"/>
      <c r="C40" s="147"/>
      <c r="D40" s="147"/>
      <c r="E40" s="147"/>
      <c r="F40" s="147"/>
      <c r="G40" s="147"/>
      <c r="H40" s="147"/>
      <c r="I40" s="14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9"/>
    </row>
    <row r="41" spans="1:23" ht="18.75" customHeight="1">
      <c r="A41" s="115" t="s">
        <v>24</v>
      </c>
      <c r="B41" s="108" t="s">
        <v>30</v>
      </c>
      <c r="C41" s="108"/>
      <c r="D41" s="108"/>
      <c r="E41" s="60">
        <v>1</v>
      </c>
      <c r="F41" s="47" t="s">
        <v>25</v>
      </c>
      <c r="G41" s="7" t="s">
        <v>29</v>
      </c>
      <c r="H41" s="183">
        <f>E41*1800</f>
        <v>1800</v>
      </c>
      <c r="I41" s="183"/>
      <c r="J41" s="37" t="s">
        <v>28</v>
      </c>
      <c r="K41" s="154" t="s">
        <v>27</v>
      </c>
      <c r="L41" s="30"/>
      <c r="M41" s="108" t="s">
        <v>33</v>
      </c>
      <c r="N41" s="108"/>
      <c r="O41" s="65">
        <v>7</v>
      </c>
      <c r="P41" s="47" t="s">
        <v>26</v>
      </c>
      <c r="Q41" s="47"/>
      <c r="R41" s="47" t="s">
        <v>29</v>
      </c>
      <c r="S41" s="193">
        <f>O41*700</f>
        <v>4900</v>
      </c>
      <c r="T41" s="193"/>
      <c r="U41" s="40" t="s">
        <v>28</v>
      </c>
      <c r="V41" s="9"/>
      <c r="W41" s="9"/>
    </row>
    <row r="42" spans="1:23" ht="18.75" customHeight="1">
      <c r="A42" s="116"/>
      <c r="B42" s="117" t="s">
        <v>31</v>
      </c>
      <c r="C42" s="117"/>
      <c r="D42" s="117"/>
      <c r="E42" s="61">
        <v>1</v>
      </c>
      <c r="F42" s="48" t="s">
        <v>25</v>
      </c>
      <c r="G42" s="31" t="s">
        <v>29</v>
      </c>
      <c r="H42" s="194">
        <f>E42*1500</f>
        <v>1500</v>
      </c>
      <c r="I42" s="194"/>
      <c r="J42" s="38" t="s">
        <v>28</v>
      </c>
      <c r="K42" s="155"/>
      <c r="L42" s="35"/>
      <c r="M42" s="117" t="s">
        <v>34</v>
      </c>
      <c r="N42" s="117"/>
      <c r="O42" s="66">
        <v>4</v>
      </c>
      <c r="P42" s="48" t="s">
        <v>26</v>
      </c>
      <c r="Q42" s="48"/>
      <c r="R42" s="48" t="s">
        <v>29</v>
      </c>
      <c r="S42" s="195">
        <f>O42*500</f>
        <v>2000</v>
      </c>
      <c r="T42" s="195"/>
      <c r="U42" s="10" t="s">
        <v>28</v>
      </c>
      <c r="V42" s="9"/>
      <c r="W42" s="9"/>
    </row>
    <row r="43" spans="1:23" ht="18.75" customHeight="1" thickBot="1">
      <c r="A43" s="116"/>
      <c r="B43" s="117" t="s">
        <v>32</v>
      </c>
      <c r="C43" s="118"/>
      <c r="D43" s="118"/>
      <c r="E43" s="62">
        <v>0</v>
      </c>
      <c r="F43" s="49" t="s">
        <v>25</v>
      </c>
      <c r="G43" s="33" t="s">
        <v>29</v>
      </c>
      <c r="H43" s="196">
        <f>E43*1000</f>
        <v>0</v>
      </c>
      <c r="I43" s="196"/>
      <c r="J43" s="39" t="s">
        <v>28</v>
      </c>
      <c r="K43" s="156"/>
      <c r="L43" s="36"/>
      <c r="M43" s="118" t="s">
        <v>35</v>
      </c>
      <c r="N43" s="118"/>
      <c r="O43" s="67">
        <v>3</v>
      </c>
      <c r="P43" s="48" t="s">
        <v>26</v>
      </c>
      <c r="Q43" s="48"/>
      <c r="R43" s="48" t="s">
        <v>29</v>
      </c>
      <c r="S43" s="195">
        <f>O43*400</f>
        <v>1200</v>
      </c>
      <c r="T43" s="195"/>
      <c r="U43" s="10" t="s">
        <v>28</v>
      </c>
      <c r="V43" s="9"/>
      <c r="W43" s="9"/>
    </row>
    <row r="44" spans="1:23" ht="18.7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2"/>
      <c r="L44" s="35"/>
      <c r="M44" s="32"/>
      <c r="N44" s="32"/>
      <c r="O44" s="8"/>
      <c r="P44" s="109" t="s">
        <v>36</v>
      </c>
      <c r="Q44" s="110"/>
      <c r="R44" s="111"/>
      <c r="S44" s="197">
        <f>SUM(S41:T43,H41:I44)</f>
        <v>11400</v>
      </c>
      <c r="T44" s="198"/>
      <c r="U44" s="43" t="s">
        <v>28</v>
      </c>
      <c r="V44" s="9"/>
      <c r="W44" s="9"/>
    </row>
    <row r="45" spans="1:21" ht="18.75" customHeight="1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</row>
    <row r="46" spans="1:21" ht="18.75" customHeight="1">
      <c r="A46" s="148" t="s">
        <v>63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</row>
    <row r="47" spans="1:21" ht="18.75" customHeight="1">
      <c r="A47" s="148" t="s">
        <v>64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</row>
    <row r="48" spans="1:21" ht="18.75" customHeight="1">
      <c r="A48" s="148" t="s">
        <v>62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2"/>
      <c r="N48" s="123" t="s">
        <v>49</v>
      </c>
      <c r="O48" s="123"/>
      <c r="P48" s="123"/>
      <c r="Q48" s="13"/>
      <c r="R48" s="3" t="s">
        <v>48</v>
      </c>
      <c r="S48" s="192">
        <v>14</v>
      </c>
      <c r="T48" s="192"/>
      <c r="U48" s="1" t="s">
        <v>47</v>
      </c>
    </row>
  </sheetData>
  <sheetProtection/>
  <mergeCells count="201">
    <mergeCell ref="A13:A16"/>
    <mergeCell ref="P44:R44"/>
    <mergeCell ref="S44:T44"/>
    <mergeCell ref="A45:U45"/>
    <mergeCell ref="A46:U46"/>
    <mergeCell ref="A47:U47"/>
    <mergeCell ref="M43:N43"/>
    <mergeCell ref="S43:T43"/>
    <mergeCell ref="P39:Q39"/>
    <mergeCell ref="A40:I40"/>
    <mergeCell ref="A48:L48"/>
    <mergeCell ref="N48:P48"/>
    <mergeCell ref="S48:T48"/>
    <mergeCell ref="S41:T41"/>
    <mergeCell ref="B42:D42"/>
    <mergeCell ref="H42:I42"/>
    <mergeCell ref="M42:N42"/>
    <mergeCell ref="S42:T42"/>
    <mergeCell ref="B43:D43"/>
    <mergeCell ref="H43:I43"/>
    <mergeCell ref="A41:A43"/>
    <mergeCell ref="B41:D41"/>
    <mergeCell ref="H41:I41"/>
    <mergeCell ref="K41:K43"/>
    <mergeCell ref="M41:N41"/>
    <mergeCell ref="G37:G39"/>
    <mergeCell ref="I37:J37"/>
    <mergeCell ref="L37:L39"/>
    <mergeCell ref="N37:O37"/>
    <mergeCell ref="P37:Q37"/>
    <mergeCell ref="I38:J38"/>
    <mergeCell ref="N38:O38"/>
    <mergeCell ref="P38:Q38"/>
    <mergeCell ref="I39:J39"/>
    <mergeCell ref="N39:O39"/>
    <mergeCell ref="B35:D35"/>
    <mergeCell ref="E35:G35"/>
    <mergeCell ref="I35:K35"/>
    <mergeCell ref="N35:P35"/>
    <mergeCell ref="S35:U35"/>
    <mergeCell ref="B36:D36"/>
    <mergeCell ref="E36:G36"/>
    <mergeCell ref="I36:K36"/>
    <mergeCell ref="N36:P36"/>
    <mergeCell ref="S36:U36"/>
    <mergeCell ref="B33:D33"/>
    <mergeCell ref="E33:G33"/>
    <mergeCell ref="I33:K33"/>
    <mergeCell ref="N33:P33"/>
    <mergeCell ref="S33:U33"/>
    <mergeCell ref="B34:D34"/>
    <mergeCell ref="E34:G34"/>
    <mergeCell ref="I34:K34"/>
    <mergeCell ref="N34:P34"/>
    <mergeCell ref="S34:U34"/>
    <mergeCell ref="B31:D31"/>
    <mergeCell ref="E31:G31"/>
    <mergeCell ref="I31:K31"/>
    <mergeCell ref="N31:P31"/>
    <mergeCell ref="S31:U31"/>
    <mergeCell ref="B32:D32"/>
    <mergeCell ref="E32:G32"/>
    <mergeCell ref="I32:K32"/>
    <mergeCell ref="N32:P32"/>
    <mergeCell ref="S32:U32"/>
    <mergeCell ref="B29:D29"/>
    <mergeCell ref="E29:G29"/>
    <mergeCell ref="I29:K29"/>
    <mergeCell ref="N29:P29"/>
    <mergeCell ref="S29:U29"/>
    <mergeCell ref="B30:D30"/>
    <mergeCell ref="E30:G30"/>
    <mergeCell ref="I30:K30"/>
    <mergeCell ref="N30:P30"/>
    <mergeCell ref="S30:U30"/>
    <mergeCell ref="B27:D27"/>
    <mergeCell ref="E27:G27"/>
    <mergeCell ref="I27:K27"/>
    <mergeCell ref="N27:P27"/>
    <mergeCell ref="S27:U27"/>
    <mergeCell ref="B28:D28"/>
    <mergeCell ref="E28:G28"/>
    <mergeCell ref="I28:K28"/>
    <mergeCell ref="N28:P28"/>
    <mergeCell ref="S28:U28"/>
    <mergeCell ref="B25:D25"/>
    <mergeCell ref="E25:G25"/>
    <mergeCell ref="I25:K25"/>
    <mergeCell ref="N25:P25"/>
    <mergeCell ref="S25:U25"/>
    <mergeCell ref="B26:D26"/>
    <mergeCell ref="E26:G26"/>
    <mergeCell ref="I26:K26"/>
    <mergeCell ref="N26:P26"/>
    <mergeCell ref="S26:U26"/>
    <mergeCell ref="S23:U23"/>
    <mergeCell ref="B24:D24"/>
    <mergeCell ref="E24:G24"/>
    <mergeCell ref="I24:K24"/>
    <mergeCell ref="N24:P24"/>
    <mergeCell ref="S24:U24"/>
    <mergeCell ref="B22:D22"/>
    <mergeCell ref="E22:G22"/>
    <mergeCell ref="I22:K22"/>
    <mergeCell ref="N22:P22"/>
    <mergeCell ref="R22:U22"/>
    <mergeCell ref="V22:V23"/>
    <mergeCell ref="B23:D23"/>
    <mergeCell ref="E23:G23"/>
    <mergeCell ref="I23:K23"/>
    <mergeCell ref="N23:P23"/>
    <mergeCell ref="B20:D20"/>
    <mergeCell ref="E20:G20"/>
    <mergeCell ref="I20:K20"/>
    <mergeCell ref="N20:P20"/>
    <mergeCell ref="S20:U20"/>
    <mergeCell ref="B21:D21"/>
    <mergeCell ref="E21:G21"/>
    <mergeCell ref="I21:K21"/>
    <mergeCell ref="N21:P21"/>
    <mergeCell ref="S21:U21"/>
    <mergeCell ref="B18:D18"/>
    <mergeCell ref="E18:G18"/>
    <mergeCell ref="I18:K18"/>
    <mergeCell ref="N18:P18"/>
    <mergeCell ref="S18:U18"/>
    <mergeCell ref="B19:D19"/>
    <mergeCell ref="E19:G19"/>
    <mergeCell ref="I19:K19"/>
    <mergeCell ref="N19:P19"/>
    <mergeCell ref="S19:U19"/>
    <mergeCell ref="B16:D16"/>
    <mergeCell ref="E16:G16"/>
    <mergeCell ref="I16:K16"/>
    <mergeCell ref="N16:P16"/>
    <mergeCell ref="S16:U16"/>
    <mergeCell ref="B17:D17"/>
    <mergeCell ref="E17:G17"/>
    <mergeCell ref="I17:K17"/>
    <mergeCell ref="N17:P17"/>
    <mergeCell ref="S17:U17"/>
    <mergeCell ref="B14:D14"/>
    <mergeCell ref="E14:G14"/>
    <mergeCell ref="I14:K14"/>
    <mergeCell ref="N14:P14"/>
    <mergeCell ref="S14:U14"/>
    <mergeCell ref="B15:D15"/>
    <mergeCell ref="E15:G15"/>
    <mergeCell ref="I15:K15"/>
    <mergeCell ref="N15:P15"/>
    <mergeCell ref="S15:U15"/>
    <mergeCell ref="B12:D12"/>
    <mergeCell ref="E12:G12"/>
    <mergeCell ref="I12:K12"/>
    <mergeCell ref="N12:P12"/>
    <mergeCell ref="S12:U12"/>
    <mergeCell ref="B13:D13"/>
    <mergeCell ref="E13:G13"/>
    <mergeCell ref="I13:K13"/>
    <mergeCell ref="N13:P13"/>
    <mergeCell ref="S13:U13"/>
    <mergeCell ref="S10:U10"/>
    <mergeCell ref="B11:D11"/>
    <mergeCell ref="E11:G11"/>
    <mergeCell ref="I11:K11"/>
    <mergeCell ref="N11:P11"/>
    <mergeCell ref="S11:U11"/>
    <mergeCell ref="A9:A12"/>
    <mergeCell ref="B9:D9"/>
    <mergeCell ref="E9:G9"/>
    <mergeCell ref="I9:K9"/>
    <mergeCell ref="N9:P9"/>
    <mergeCell ref="S9:U9"/>
    <mergeCell ref="B10:D10"/>
    <mergeCell ref="E10:G10"/>
    <mergeCell ref="I10:K10"/>
    <mergeCell ref="N10:P10"/>
    <mergeCell ref="Q7:Q8"/>
    <mergeCell ref="R7:U7"/>
    <mergeCell ref="V7:V8"/>
    <mergeCell ref="B8:D8"/>
    <mergeCell ref="E8:G8"/>
    <mergeCell ref="I8:K8"/>
    <mergeCell ref="N8:P8"/>
    <mergeCell ref="S8:U8"/>
    <mergeCell ref="A5:B5"/>
    <mergeCell ref="C5:J5"/>
    <mergeCell ref="K5:N5"/>
    <mergeCell ref="O5:T5"/>
    <mergeCell ref="A7:A8"/>
    <mergeCell ref="B7:D7"/>
    <mergeCell ref="E7:G7"/>
    <mergeCell ref="H7:K7"/>
    <mergeCell ref="L7:L8"/>
    <mergeCell ref="M7:P7"/>
    <mergeCell ref="A1:U1"/>
    <mergeCell ref="A3:B3"/>
    <mergeCell ref="C3:J3"/>
    <mergeCell ref="K3:N3"/>
    <mergeCell ref="O3:U3"/>
    <mergeCell ref="D4:G4"/>
  </mergeCells>
  <dataValidations count="3">
    <dataValidation type="list" allowBlank="1" showInputMessage="1" showErrorMessage="1" promptTitle="小学生、中学生、高校生は参加料区分を選択してください" prompt="小　 （小学生）&#10;中高（中学生、高校生）&#10;キャンセル" sqref="H9:H36 M9:M36">
      <formula1>$X$7:$X$9</formula1>
    </dataValidation>
    <dataValidation type="list" allowBlank="1" showInputMessage="1" showErrorMessage="1" promptTitle="年代を選択してください" prompt="男30&#10;男40&#10;男50&#10;男60&#10;キャンセル" sqref="R9:R21">
      <formula1>$X$12:$X$16</formula1>
    </dataValidation>
    <dataValidation type="list" allowBlank="1" showInputMessage="1" showErrorMessage="1" promptTitle="年代を選択してください" prompt="女30&#10;女40&#10;女50&#10;女60&#10;キャンセル" sqref="R24:R36">
      <formula1>$X$17:$X$21</formula1>
    </dataValidation>
  </dataValidations>
  <printOptions horizontalCentered="1"/>
  <pageMargins left="0.5118110236220472" right="0.5118110236220472" top="0.5118110236220472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i2um0shi</cp:lastModifiedBy>
  <cp:lastPrinted>2016-03-12T02:39:31Z</cp:lastPrinted>
  <dcterms:created xsi:type="dcterms:W3CDTF">1899-12-29T15:00:00Z</dcterms:created>
  <dcterms:modified xsi:type="dcterms:W3CDTF">2016-03-12T03:09:57Z</dcterms:modified>
  <cp:category/>
  <cp:version/>
  <cp:contentType/>
  <cp:contentStatus/>
  <cp:revision>1</cp:revision>
</cp:coreProperties>
</file>